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000228\Desktop\経営分析比較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<sst xmlns="http://schemas.openxmlformats.org/spreadsheetml/2006/main" count="232" uniqueCount="120">
  <si>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</si>
  <si>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</si>
  <si>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</si>
  <si>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</si>
  <si>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</si>
  <si>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</si>
  <si>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</si>
  <si>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</si>
  <si>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</si>
  <si>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</si>
  <si>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</si>
  <si>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</si>
  <si>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</si>
  <si>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</si>
  <si>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</si>
  <si>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</si>
  <si>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</si>
  <si>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</si>
  <si>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</si>
  <si>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</si>
  <si>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</si>
  <si>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</si>
  <si>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</si>
  <si>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</si>
  <si>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</si>
  <si>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</si>
  <si>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</si>
  <si>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</si>
  <si>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</si>
  <si>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</si>
  <si>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</si>
  <si>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</si>
  <si>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</si>
  <si>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</si>
  <si>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</si>
  <si>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</si>
  <si>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</si>
  <si>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</si>
  <si>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</si>
  <si>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</si>
  <si>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</si>
  <si>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</si>
  <si>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</si>
  <si>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</si>
  <si>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</si>
  <si>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</si>
  <si>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</si>
  <si>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</si>
  <si>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</si>
  <si>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</si>
  <si>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</si>
  <si>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</si>
  <si>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</si>
  <si>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</si>
  <si>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</si>
  <si>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</si>
  <si>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</si>
  <si>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</si>
  <si>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</si>
  <si>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</si>
  <si>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</si>
  <si>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</si>
  <si>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</si>
  <si>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</si>
  <si>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</si>
  <si>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</si>
  <si>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</si>
  <si>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</si>
  <si>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</si>
  <si>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</si>
  <si>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</si>
  <si>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</si>
  <si>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</si>
  <si>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</si>
  <si>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</si>
  <si>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</si>
  <si>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</si>
  <si>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</si>
  <si>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</si>
  <si>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</si>
  <si>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</si>
  <si>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</si>
  <si>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</si>
  <si>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</si>
  <si>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</si>
  <si>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</si>
  <si>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</si>
  <si>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</si>
  <si>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</si>
  <si>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</si>
  <si>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</si>
  <si>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</si>
  <si>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</si>
  <si>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</si>
  <si>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</si>
  <si>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</si>
  <si>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</si>
  <si>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</si>
  <si>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</si>
  <si>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</si>
  <si>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</si>
  <si>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</si>
  <si>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</si>
  <si>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</si>
  <si>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</si>
  <si>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川越町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</si>
  <si>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</si>
  <si>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</si>
  <si>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</si>
  <si>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</si>
  <si>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</si>
  <si>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</si>
  <si>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</si>
  <si>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</si>
  <si>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</si>
  <si>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</si>
  <si>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料金改定の効果は見受けられるものの、依然として経営は良好とはいえず、一般会計からの基準外の補助金の繰入れを受けているため、適切な料金水準の確保が必要である。また、老朽化への対応と併せ耐震化を進めていく必要もあり、費用の確保が課題である。
現在、経営戦略の策定を進めており、経営の健全化と具体的な投資計画の策定が急務である。</t>
    <phoneticPr fontId="4"/>
  </si>
  <si>
    <t>非設置</t>
    <rPh sb="0" eb="1">
      <t>ヒ</t>
    </rPh>
    <rPh sb="1" eb="3">
      <t>セッチ</t>
    </rPh>
    <phoneticPr fontId="4"/>
  </si>
  <si>
    <t>①数値が100％を上回っており単年度収支は黒字であるが平均値より7.98％低い。また、給水収益以外の収入に依存した状況での黒字であり、経営改善に向けた取り組みが必要である。
②累積欠損金はこれまで発生していない。
③毎年度100％を上回っているため、支払能力は備えているといえる。
④企業債残高はない。
⑤毎年度100％を下回っており、給水に係る費用を給水収益で賄えていない状況にある。平均値より9.44％低い。
⑥有収水量１㎥あたりの給水原価は、平均値よりも低く抑えられており、費用効率は良いといえる。
⑦平均値よりも上回っている。
⑧毎年度90％を超えている、継続的に平均値を上回っている。
以上のことから、経常収支比率、料金回収率が低水準にあるため、健全な経営ができているとはいえない。また、施設利用率、有収率は高いことから、施設の効率性は高いといえる。</t>
    <rPh sb="9" eb="11">
      <t>ウワマワ</t>
    </rPh>
    <rPh sb="15" eb="18">
      <t>タンネンド</t>
    </rPh>
    <rPh sb="18" eb="20">
      <t>シュウシ</t>
    </rPh>
    <rPh sb="21" eb="23">
      <t>クロジ</t>
    </rPh>
    <rPh sb="43" eb="45">
      <t>キュウスイ</t>
    </rPh>
    <rPh sb="45" eb="47">
      <t>シュウエキ</t>
    </rPh>
    <rPh sb="47" eb="49">
      <t>イガイ</t>
    </rPh>
    <rPh sb="50" eb="52">
      <t>シュウニュウ</t>
    </rPh>
    <rPh sb="53" eb="55">
      <t>イゾン</t>
    </rPh>
    <rPh sb="57" eb="59">
      <t>ジョウキョウ</t>
    </rPh>
    <rPh sb="61" eb="63">
      <t>クロジ</t>
    </rPh>
    <rPh sb="67" eb="69">
      <t>ケイエイ</t>
    </rPh>
    <rPh sb="69" eb="71">
      <t>カイゼン</t>
    </rPh>
    <rPh sb="72" eb="73">
      <t>ム</t>
    </rPh>
    <rPh sb="75" eb="76">
      <t>ト</t>
    </rPh>
    <rPh sb="77" eb="78">
      <t>ク</t>
    </rPh>
    <rPh sb="80" eb="82">
      <t>ヒツヨウ</t>
    </rPh>
    <phoneticPr fontId="4"/>
  </si>
  <si>
    <t>①毎年、おおむね平均値付近を推移している。数値が100％に近いほど資産が法定耐用年数に近づいていることを示している。
②法定耐用年数を経過した管路がまとまって増える時期に達した。
③類似団体平均値より高いが、全国平均値を下回っている。
以上のことから、法定耐用年数を迎える施設の増加及び管路更新率の低迷が課題であり、計画的に更新を進める必要がある。</t>
    <rPh sb="11" eb="13">
      <t>フキン</t>
    </rPh>
    <rPh sb="14" eb="16">
      <t>スイイ</t>
    </rPh>
    <rPh sb="91" eb="93">
      <t>ルイジ</t>
    </rPh>
    <rPh sb="93" eb="95">
      <t>ダンタイ</t>
    </rPh>
    <rPh sb="100" eb="101">
      <t>タカ</t>
    </rPh>
    <rPh sb="104" eb="106">
      <t>ゼンコク</t>
    </rPh>
    <rPh sb="106" eb="108">
      <t>ヘイキン</t>
    </rPh>
    <rPh sb="108" eb="109">
      <t>チ</t>
    </rPh>
    <rPh sb="110" eb="112">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</si>
</sst>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0.09</c:v>
                </c:pt>
                <c:pt idx="1">
                  <c:v>0.27</c:v>
                </c:pt>
                <c:pt idx="2">
                  <c:v>0.3</c:v>
                </c:pt>
                <c:pt idx="3">
                  <c:v>0.83</c:v>
                </c:pt>
                <c:pt idx="4">
                  <c:v>0.53</c:v>
                </c:pt>
              </c:numCache>
            </c:numRef>
          </c:val>
        </c:ser>
        <c:dLbls>
          <c:showLegendKey val="0"/>
          <c:showVal val="0"/>
          <c:showCatName val="0"/>
          <c:showSerName val="0"/>
          <c:showPercent val="0"/>
          <c:showBubbleSize val="0"/>
        </c:dLbls>
        <c:gapWidth val="150"/>
        <c:axId val="288860888"/>
        <c:axId val="2888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288860888"/>
        <c:axId val="288861280"/>
      </c:lineChart>
      <c:dateAx>
        <c:axId val="288860888"/>
        <c:scaling>
          <c:orientation val="minMax"/>
        </c:scaling>
        <c:delete val="1"/>
        <c:axPos val="b"/>
        <c:numFmt formatCode="ge" sourceLinked="1"/>
        <c:majorTickMark val="none"/>
        <c:minorTickMark val="none"/>
        <c:tickLblPos val="none"/>
        <c:crossAx val="288861280"/>
        <c:crosses val="autoZero"/>
        <c:auto val="1"/>
        <c:lblOffset val="100"/>
        <c:baseTimeUnit val="years"/>
      </c:dateAx>
      <c:valAx>
        <c:axId val="2888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6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73.22</c:v>
                </c:pt>
                <c:pt idx="1">
                  <c:v>72.94</c:v>
                </c:pt>
                <c:pt idx="2">
                  <c:v>73.27</c:v>
                </c:pt>
                <c:pt idx="3">
                  <c:v>72.58</c:v>
                </c:pt>
                <c:pt idx="4">
                  <c:v>73.22</c:v>
                </c:pt>
              </c:numCache>
            </c:numRef>
          </c:val>
        </c:ser>
        <c:dLbls>
          <c:showLegendKey val="0"/>
          <c:showVal val="0"/>
          <c:showCatName val="0"/>
          <c:showSerName val="0"/>
          <c:showPercent val="0"/>
          <c:showBubbleSize val="0"/>
        </c:dLbls>
        <c:gapWidth val="150"/>
        <c:axId val="290355760"/>
        <c:axId val="2903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290355760"/>
        <c:axId val="290356544"/>
      </c:lineChart>
      <c:dateAx>
        <c:axId val="290355760"/>
        <c:scaling>
          <c:orientation val="minMax"/>
        </c:scaling>
        <c:delete val="1"/>
        <c:axPos val="b"/>
        <c:numFmt formatCode="ge" sourceLinked="1"/>
        <c:majorTickMark val="none"/>
        <c:minorTickMark val="none"/>
        <c:tickLblPos val="none"/>
        <c:crossAx val="290356544"/>
        <c:crosses val="autoZero"/>
        <c:auto val="1"/>
        <c:lblOffset val="100"/>
        <c:baseTimeUnit val="years"/>
      </c:dateAx>
      <c:valAx>
        <c:axId val="2903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35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93.03</c:v>
                </c:pt>
                <c:pt idx="1">
                  <c:v>93.64</c:v>
                </c:pt>
                <c:pt idx="2">
                  <c:v>92.27</c:v>
                </c:pt>
                <c:pt idx="3">
                  <c:v>92.93</c:v>
                </c:pt>
                <c:pt idx="4">
                  <c:v>92.76</c:v>
                </c:pt>
              </c:numCache>
            </c:numRef>
          </c:val>
        </c:ser>
        <c:dLbls>
          <c:showLegendKey val="0"/>
          <c:showVal val="0"/>
          <c:showCatName val="0"/>
          <c:showSerName val="0"/>
          <c:showPercent val="0"/>
          <c:showBubbleSize val="0"/>
        </c:dLbls>
        <c:gapWidth val="150"/>
        <c:axId val="290195496"/>
        <c:axId val="29019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290195496"/>
        <c:axId val="290195888"/>
      </c:lineChart>
      <c:dateAx>
        <c:axId val="290195496"/>
        <c:scaling>
          <c:orientation val="minMax"/>
        </c:scaling>
        <c:delete val="1"/>
        <c:axPos val="b"/>
        <c:numFmt formatCode="ge" sourceLinked="1"/>
        <c:majorTickMark val="none"/>
        <c:minorTickMark val="none"/>
        <c:tickLblPos val="none"/>
        <c:crossAx val="290195888"/>
        <c:crosses val="autoZero"/>
        <c:auto val="1"/>
        <c:lblOffset val="100"/>
        <c:baseTimeUnit val="years"/>
      </c:dateAx>
      <c:valAx>
        <c:axId val="29019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19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97.55</c:v>
                </c:pt>
                <c:pt idx="1">
                  <c:v>94.77</c:v>
                </c:pt>
                <c:pt idx="2">
                  <c:v>100.93</c:v>
                </c:pt>
                <c:pt idx="3">
                  <c:v>99.03</c:v>
                </c:pt>
                <c:pt idx="4">
                  <c:v>103.36</c:v>
                </c:pt>
              </c:numCache>
            </c:numRef>
          </c:val>
        </c:ser>
        <c:dLbls>
          <c:showLegendKey val="0"/>
          <c:showVal val="0"/>
          <c:showCatName val="0"/>
          <c:showSerName val="0"/>
          <c:showPercent val="0"/>
          <c:showBubbleSize val="0"/>
        </c:dLbls>
        <c:gapWidth val="150"/>
        <c:axId val="290199024"/>
        <c:axId val="29020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290199024"/>
        <c:axId val="290202160"/>
      </c:lineChart>
      <c:dateAx>
        <c:axId val="290199024"/>
        <c:scaling>
          <c:orientation val="minMax"/>
        </c:scaling>
        <c:delete val="1"/>
        <c:axPos val="b"/>
        <c:numFmt formatCode="ge" sourceLinked="1"/>
        <c:majorTickMark val="none"/>
        <c:minorTickMark val="none"/>
        <c:tickLblPos val="none"/>
        <c:crossAx val="290202160"/>
        <c:crosses val="autoZero"/>
        <c:auto val="1"/>
        <c:lblOffset val="100"/>
        <c:baseTimeUnit val="years"/>
      </c:dateAx>
      <c:valAx>
        <c:axId val="29020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019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38.01</c:v>
                </c:pt>
                <c:pt idx="1">
                  <c:v>39.33</c:v>
                </c:pt>
                <c:pt idx="2">
                  <c:v>50.31</c:v>
                </c:pt>
                <c:pt idx="3">
                  <c:v>50.59</c:v>
                </c:pt>
                <c:pt idx="4">
                  <c:v>51.91</c:v>
                </c:pt>
              </c:numCache>
            </c:numRef>
          </c:val>
        </c:ser>
        <c:dLbls>
          <c:showLegendKey val="0"/>
          <c:showVal val="0"/>
          <c:showCatName val="0"/>
          <c:showSerName val="0"/>
          <c:showPercent val="0"/>
          <c:showBubbleSize val="0"/>
        </c:dLbls>
        <c:gapWidth val="150"/>
        <c:axId val="290196280"/>
        <c:axId val="29019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290196280"/>
        <c:axId val="290197848"/>
      </c:lineChart>
      <c:dateAx>
        <c:axId val="290196280"/>
        <c:scaling>
          <c:orientation val="minMax"/>
        </c:scaling>
        <c:delete val="1"/>
        <c:axPos val="b"/>
        <c:numFmt formatCode="ge" sourceLinked="1"/>
        <c:majorTickMark val="none"/>
        <c:minorTickMark val="none"/>
        <c:tickLblPos val="none"/>
        <c:crossAx val="290197848"/>
        <c:crosses val="autoZero"/>
        <c:auto val="1"/>
        <c:lblOffset val="100"/>
        <c:baseTimeUnit val="years"/>
      </c:dateAx>
      <c:valAx>
        <c:axId val="29019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19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5.52</c:v>
                </c:pt>
                <c:pt idx="1">
                  <c:v>5.64</c:v>
                </c:pt>
                <c:pt idx="2">
                  <c:v>5.85</c:v>
                </c:pt>
                <c:pt idx="3">
                  <c:v>24.48</c:v>
                </c:pt>
                <c:pt idx="4">
                  <c:v>26.34</c:v>
                </c:pt>
              </c:numCache>
            </c:numRef>
          </c:val>
        </c:ser>
        <c:dLbls>
          <c:showLegendKey val="0"/>
          <c:showVal val="0"/>
          <c:showCatName val="0"/>
          <c:showSerName val="0"/>
          <c:showPercent val="0"/>
          <c:showBubbleSize val="0"/>
        </c:dLbls>
        <c:gapWidth val="150"/>
        <c:axId val="290194712"/>
        <c:axId val="29019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290194712"/>
        <c:axId val="290199416"/>
      </c:lineChart>
      <c:dateAx>
        <c:axId val="290194712"/>
        <c:scaling>
          <c:orientation val="minMax"/>
        </c:scaling>
        <c:delete val="1"/>
        <c:axPos val="b"/>
        <c:numFmt formatCode="ge" sourceLinked="1"/>
        <c:majorTickMark val="none"/>
        <c:minorTickMark val="none"/>
        <c:tickLblPos val="none"/>
        <c:crossAx val="290199416"/>
        <c:crosses val="autoZero"/>
        <c:auto val="1"/>
        <c:lblOffset val="100"/>
        <c:baseTimeUnit val="years"/>
      </c:dateAx>
      <c:valAx>
        <c:axId val="29019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19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0200592"/>
        <c:axId val="2902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290200592"/>
        <c:axId val="290201376"/>
      </c:lineChart>
      <c:dateAx>
        <c:axId val="290200592"/>
        <c:scaling>
          <c:orientation val="minMax"/>
        </c:scaling>
        <c:delete val="1"/>
        <c:axPos val="b"/>
        <c:numFmt formatCode="ge" sourceLinked="1"/>
        <c:majorTickMark val="none"/>
        <c:minorTickMark val="none"/>
        <c:tickLblPos val="none"/>
        <c:crossAx val="290201376"/>
        <c:crosses val="autoZero"/>
        <c:auto val="1"/>
        <c:lblOffset val="100"/>
        <c:baseTimeUnit val="years"/>
      </c:dateAx>
      <c:valAx>
        <c:axId val="290201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020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1488.79</c:v>
                </c:pt>
                <c:pt idx="1">
                  <c:v>1305.71</c:v>
                </c:pt>
                <c:pt idx="2">
                  <c:v>969.55</c:v>
                </c:pt>
                <c:pt idx="3">
                  <c:v>2000.79</c:v>
                </c:pt>
                <c:pt idx="4">
                  <c:v>1783.96</c:v>
                </c:pt>
              </c:numCache>
            </c:numRef>
          </c:val>
        </c:ser>
        <c:dLbls>
          <c:showLegendKey val="0"/>
          <c:showVal val="0"/>
          <c:showCatName val="0"/>
          <c:showSerName val="0"/>
          <c:showPercent val="0"/>
          <c:showBubbleSize val="0"/>
        </c:dLbls>
        <c:gapWidth val="150"/>
        <c:axId val="290355368"/>
        <c:axId val="29035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290355368"/>
        <c:axId val="290358504"/>
      </c:lineChart>
      <c:dateAx>
        <c:axId val="290355368"/>
        <c:scaling>
          <c:orientation val="minMax"/>
        </c:scaling>
        <c:delete val="1"/>
        <c:axPos val="b"/>
        <c:numFmt formatCode="ge" sourceLinked="1"/>
        <c:majorTickMark val="none"/>
        <c:minorTickMark val="none"/>
        <c:tickLblPos val="none"/>
        <c:crossAx val="290358504"/>
        <c:crosses val="autoZero"/>
        <c:auto val="1"/>
        <c:lblOffset val="100"/>
        <c:baseTimeUnit val="years"/>
      </c:dateAx>
      <c:valAx>
        <c:axId val="290358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035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0357720"/>
        <c:axId val="29035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290357720"/>
        <c:axId val="290354584"/>
      </c:lineChart>
      <c:dateAx>
        <c:axId val="290357720"/>
        <c:scaling>
          <c:orientation val="minMax"/>
        </c:scaling>
        <c:delete val="1"/>
        <c:axPos val="b"/>
        <c:numFmt formatCode="ge" sourceLinked="1"/>
        <c:majorTickMark val="none"/>
        <c:minorTickMark val="none"/>
        <c:tickLblPos val="none"/>
        <c:crossAx val="290354584"/>
        <c:crosses val="autoZero"/>
        <c:auto val="1"/>
        <c:lblOffset val="100"/>
        <c:baseTimeUnit val="years"/>
      </c:dateAx>
      <c:valAx>
        <c:axId val="290354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035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76.239999999999995</c:v>
                </c:pt>
                <c:pt idx="1">
                  <c:v>77.52</c:v>
                </c:pt>
                <c:pt idx="2">
                  <c:v>82.45</c:v>
                </c:pt>
                <c:pt idx="3">
                  <c:v>88.72</c:v>
                </c:pt>
                <c:pt idx="4">
                  <c:v>92.2</c:v>
                </c:pt>
              </c:numCache>
            </c:numRef>
          </c:val>
        </c:ser>
        <c:dLbls>
          <c:showLegendKey val="0"/>
          <c:showVal val="0"/>
          <c:showCatName val="0"/>
          <c:showSerName val="0"/>
          <c:showPercent val="0"/>
          <c:showBubbleSize val="0"/>
        </c:dLbls>
        <c:gapWidth val="150"/>
        <c:axId val="290359680"/>
        <c:axId val="2903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290359680"/>
        <c:axId val="290358112"/>
      </c:lineChart>
      <c:dateAx>
        <c:axId val="290359680"/>
        <c:scaling>
          <c:orientation val="minMax"/>
        </c:scaling>
        <c:delete val="1"/>
        <c:axPos val="b"/>
        <c:numFmt formatCode="ge" sourceLinked="1"/>
        <c:majorTickMark val="none"/>
        <c:minorTickMark val="none"/>
        <c:tickLblPos val="none"/>
        <c:crossAx val="290358112"/>
        <c:crosses val="autoZero"/>
        <c:auto val="1"/>
        <c:lblOffset val="100"/>
        <c:baseTimeUnit val="years"/>
      </c:dateAx>
      <c:valAx>
        <c:axId val="2903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3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167.24</c:v>
                </c:pt>
                <c:pt idx="1">
                  <c:v>163.63</c:v>
                </c:pt>
                <c:pt idx="2">
                  <c:v>153.08000000000001</c:v>
                </c:pt>
                <c:pt idx="3">
                  <c:v>157.27000000000001</c:v>
                </c:pt>
                <c:pt idx="4">
                  <c:v>152.15</c:v>
                </c:pt>
              </c:numCache>
            </c:numRef>
          </c:val>
        </c:ser>
        <c:dLbls>
          <c:showLegendKey val="0"/>
          <c:showVal val="0"/>
          <c:showCatName val="0"/>
          <c:showSerName val="0"/>
          <c:showPercent val="0"/>
          <c:showBubbleSize val="0"/>
        </c:dLbls>
        <c:gapWidth val="150"/>
        <c:axId val="290356152"/>
        <c:axId val="29035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290356152"/>
        <c:axId val="290353800"/>
      </c:lineChart>
      <c:dateAx>
        <c:axId val="290356152"/>
        <c:scaling>
          <c:orientation val="minMax"/>
        </c:scaling>
        <c:delete val="1"/>
        <c:axPos val="b"/>
        <c:numFmt formatCode="ge" sourceLinked="1"/>
        <c:majorTickMark val="none"/>
        <c:minorTickMark val="none"/>
        <c:tickLblPos val="none"/>
        <c:crossAx val="290353800"/>
        <c:crosses val="autoZero"/>
        <c:auto val="1"/>
        <c:lblOffset val="100"/>
        <c:baseTimeUnit val="years"/>
      </c:dateAx>
      <c:valAx>
        <c:axId val="29035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35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34" zoomScale="80" zoomScaleNormal="8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三重県　川越町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117</v>
      </c>
      <c r="AE8" s="60"/>
      <c r="AF8" s="60"/>
      <c r="AG8" s="60"/>
      <c r="AH8" s="60"/>
      <c r="AI8" s="60"/>
      <c r="AJ8" s="60"/>
      <c r="AK8" s="5"/>
      <c r="AL8" s="61">
        <f>データ!$R$6</f>
        <v>14977</v>
      </c>
      <c r="AM8" s="61"/>
      <c r="AN8" s="61"/>
      <c r="AO8" s="61"/>
      <c r="AP8" s="61"/>
      <c r="AQ8" s="61"/>
      <c r="AR8" s="61"/>
      <c r="AS8" s="61"/>
      <c r="AT8" s="51">
        <f>データ!$S$6</f>
        <v>8.73</v>
      </c>
      <c r="AU8" s="52"/>
      <c r="AV8" s="52"/>
      <c r="AW8" s="52"/>
      <c r="AX8" s="52"/>
      <c r="AY8" s="52"/>
      <c r="AZ8" s="52"/>
      <c r="BA8" s="52"/>
      <c r="BB8" s="53">
        <f>データ!$T$6</f>
        <v>1715.58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97.82</v>
      </c>
      <c r="J10" s="52"/>
      <c r="K10" s="52"/>
      <c r="L10" s="52"/>
      <c r="M10" s="52"/>
      <c r="N10" s="52"/>
      <c r="O10" s="64"/>
      <c r="P10" s="53">
        <f>データ!$P$6</f>
        <v>100</v>
      </c>
      <c r="Q10" s="53"/>
      <c r="R10" s="53"/>
      <c r="S10" s="53"/>
      <c r="T10" s="53"/>
      <c r="U10" s="53"/>
      <c r="V10" s="53"/>
      <c r="W10" s="61">
        <f>データ!$Q$6</f>
        <v>2066</v>
      </c>
      <c r="X10" s="61"/>
      <c r="Y10" s="61"/>
      <c r="Z10" s="61"/>
      <c r="AA10" s="61"/>
      <c r="AB10" s="61"/>
      <c r="AC10" s="61"/>
      <c r="AD10" s="2"/>
      <c r="AE10" s="2"/>
      <c r="AF10" s="2"/>
      <c r="AG10" s="2"/>
      <c r="AH10" s="5"/>
      <c r="AI10" s="5"/>
      <c r="AJ10" s="5"/>
      <c r="AK10" s="5"/>
      <c r="AL10" s="61">
        <f>データ!$U$6</f>
        <v>14963</v>
      </c>
      <c r="AM10" s="61"/>
      <c r="AN10" s="61"/>
      <c r="AO10" s="61"/>
      <c r="AP10" s="61"/>
      <c r="AQ10" s="61"/>
      <c r="AR10" s="61"/>
      <c r="AS10" s="61"/>
      <c r="AT10" s="51">
        <f>データ!$V$6</f>
        <v>8.02</v>
      </c>
      <c r="AU10" s="52"/>
      <c r="AV10" s="52"/>
      <c r="AW10" s="52"/>
      <c r="AX10" s="52"/>
      <c r="AY10" s="52"/>
      <c r="AZ10" s="52"/>
      <c r="BA10" s="52"/>
      <c r="BB10" s="53">
        <f>データ!$W$6</f>
        <v>1865.71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243442</v>
      </c>
      <c r="D6" s="34">
        <f t="shared" si="3"/>
        <v>46</v>
      </c>
      <c r="E6" s="34">
        <f t="shared" si="3"/>
        <v>1</v>
      </c>
      <c r="F6" s="34">
        <f t="shared" si="3"/>
        <v>0</v>
      </c>
      <c r="G6" s="34">
        <f t="shared" si="3"/>
        <v>1</v>
      </c>
      <c r="H6" s="34" t="str">
        <f t="shared" si="3"/>
        <v>三重県　川越町</v>
      </c>
      <c r="I6" s="34" t="str">
        <f t="shared" si="3"/>
        <v>法適用</v>
      </c>
      <c r="J6" s="34" t="str">
        <f t="shared" si="3"/>
        <v>水道事業</v>
      </c>
      <c r="K6" s="34" t="str">
        <f t="shared" si="3"/>
        <v>末端給水事業</v>
      </c>
      <c r="L6" s="34" t="str">
        <f t="shared" si="3"/>
        <v>A7</v>
      </c>
      <c r="M6" s="34">
        <f t="shared" si="3"/>
        <v>0</v>
      </c>
      <c r="N6" s="35" t="str">
        <f t="shared" si="3"/>
        <v>-</v>
      </c>
      <c r="O6" s="35">
        <f t="shared" si="3"/>
        <v>97.82</v>
      </c>
      <c r="P6" s="35">
        <f t="shared" si="3"/>
        <v>100</v>
      </c>
      <c r="Q6" s="35">
        <f t="shared" si="3"/>
        <v>2066</v>
      </c>
      <c r="R6" s="35">
        <f t="shared" si="3"/>
        <v>14977</v>
      </c>
      <c r="S6" s="35">
        <f t="shared" si="3"/>
        <v>8.73</v>
      </c>
      <c r="T6" s="35">
        <f t="shared" si="3"/>
        <v>1715.58</v>
      </c>
      <c r="U6" s="35">
        <f t="shared" si="3"/>
        <v>14963</v>
      </c>
      <c r="V6" s="35">
        <f t="shared" si="3"/>
        <v>8.02</v>
      </c>
      <c r="W6" s="35">
        <f t="shared" si="3"/>
        <v>1865.71</v>
      </c>
      <c r="X6" s="36">
        <f>IF(X7="",NA(),X7)</f>
        <v>97.55</v>
      </c>
      <c r="Y6" s="36">
        <f t="shared" ref="Y6:AG6" si="4">IF(Y7="",NA(),Y7)</f>
        <v>94.77</v>
      </c>
      <c r="Z6" s="36">
        <f t="shared" si="4"/>
        <v>100.93</v>
      </c>
      <c r="AA6" s="36">
        <f t="shared" si="4"/>
        <v>99.03</v>
      </c>
      <c r="AB6" s="36">
        <f t="shared" si="4"/>
        <v>103.36</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1488.79</v>
      </c>
      <c r="AU6" s="36">
        <f t="shared" ref="AU6:BC6" si="6">IF(AU7="",NA(),AU7)</f>
        <v>1305.71</v>
      </c>
      <c r="AV6" s="36">
        <f t="shared" si="6"/>
        <v>969.55</v>
      </c>
      <c r="AW6" s="36">
        <f t="shared" si="6"/>
        <v>2000.79</v>
      </c>
      <c r="AX6" s="36">
        <f t="shared" si="6"/>
        <v>1783.96</v>
      </c>
      <c r="AY6" s="36">
        <f t="shared" si="6"/>
        <v>1159.4100000000001</v>
      </c>
      <c r="AZ6" s="36">
        <f t="shared" si="6"/>
        <v>1081.23</v>
      </c>
      <c r="BA6" s="36">
        <f t="shared" si="6"/>
        <v>406.37</v>
      </c>
      <c r="BB6" s="36">
        <f t="shared" si="6"/>
        <v>398.29</v>
      </c>
      <c r="BC6" s="36">
        <f t="shared" si="6"/>
        <v>388.67</v>
      </c>
      <c r="BD6" s="35" t="str">
        <f>IF(BD7="","",IF(BD7="-","【-】","【"&amp;SUBSTITUTE(TEXT(BD7,"#,##0.00"),"-","△")&amp;"】"))</f>
        <v>【262.87】</v>
      </c>
      <c r="BE6" s="35">
        <f>IF(BE7="",NA(),BE7)</f>
        <v>0</v>
      </c>
      <c r="BF6" s="35">
        <f t="shared" ref="BF6:BN6" si="7">IF(BF7="",NA(),BF7)</f>
        <v>0</v>
      </c>
      <c r="BG6" s="35">
        <f t="shared" si="7"/>
        <v>0</v>
      </c>
      <c r="BH6" s="35">
        <f t="shared" si="7"/>
        <v>0</v>
      </c>
      <c r="BI6" s="35">
        <f t="shared" si="7"/>
        <v>0</v>
      </c>
      <c r="BJ6" s="36">
        <f t="shared" si="7"/>
        <v>458</v>
      </c>
      <c r="BK6" s="36">
        <f t="shared" si="7"/>
        <v>443.13</v>
      </c>
      <c r="BL6" s="36">
        <f t="shared" si="7"/>
        <v>442.54</v>
      </c>
      <c r="BM6" s="36">
        <f t="shared" si="7"/>
        <v>431</v>
      </c>
      <c r="BN6" s="36">
        <f t="shared" si="7"/>
        <v>422.5</v>
      </c>
      <c r="BO6" s="35" t="str">
        <f>IF(BO7="","",IF(BO7="-","【-】","【"&amp;SUBSTITUTE(TEXT(BO7,"#,##0.00"),"-","△")&amp;"】"))</f>
        <v>【270.87】</v>
      </c>
      <c r="BP6" s="36">
        <f>IF(BP7="",NA(),BP7)</f>
        <v>76.239999999999995</v>
      </c>
      <c r="BQ6" s="36">
        <f t="shared" ref="BQ6:BY6" si="8">IF(BQ7="",NA(),BQ7)</f>
        <v>77.52</v>
      </c>
      <c r="BR6" s="36">
        <f t="shared" si="8"/>
        <v>82.45</v>
      </c>
      <c r="BS6" s="36">
        <f t="shared" si="8"/>
        <v>88.72</v>
      </c>
      <c r="BT6" s="36">
        <f t="shared" si="8"/>
        <v>92.2</v>
      </c>
      <c r="BU6" s="36">
        <f t="shared" si="8"/>
        <v>96.27</v>
      </c>
      <c r="BV6" s="36">
        <f t="shared" si="8"/>
        <v>95.4</v>
      </c>
      <c r="BW6" s="36">
        <f t="shared" si="8"/>
        <v>98.6</v>
      </c>
      <c r="BX6" s="36">
        <f t="shared" si="8"/>
        <v>100.82</v>
      </c>
      <c r="BY6" s="36">
        <f t="shared" si="8"/>
        <v>101.64</v>
      </c>
      <c r="BZ6" s="35" t="str">
        <f>IF(BZ7="","",IF(BZ7="-","【-】","【"&amp;SUBSTITUTE(TEXT(BZ7,"#,##0.00"),"-","△")&amp;"】"))</f>
        <v>【105.59】</v>
      </c>
      <c r="CA6" s="36">
        <f>IF(CA7="",NA(),CA7)</f>
        <v>167.24</v>
      </c>
      <c r="CB6" s="36">
        <f t="shared" ref="CB6:CJ6" si="9">IF(CB7="",NA(),CB7)</f>
        <v>163.63</v>
      </c>
      <c r="CC6" s="36">
        <f t="shared" si="9"/>
        <v>153.08000000000001</v>
      </c>
      <c r="CD6" s="36">
        <f t="shared" si="9"/>
        <v>157.27000000000001</v>
      </c>
      <c r="CE6" s="36">
        <f t="shared" si="9"/>
        <v>152.15</v>
      </c>
      <c r="CF6" s="36">
        <f t="shared" si="9"/>
        <v>186.94</v>
      </c>
      <c r="CG6" s="36">
        <f t="shared" si="9"/>
        <v>186.15</v>
      </c>
      <c r="CH6" s="36">
        <f t="shared" si="9"/>
        <v>181.67</v>
      </c>
      <c r="CI6" s="36">
        <f t="shared" si="9"/>
        <v>179.55</v>
      </c>
      <c r="CJ6" s="36">
        <f t="shared" si="9"/>
        <v>179.16</v>
      </c>
      <c r="CK6" s="35" t="str">
        <f>IF(CK7="","",IF(CK7="-","【-】","【"&amp;SUBSTITUTE(TEXT(CK7,"#,##0.00"),"-","△")&amp;"】"))</f>
        <v>【163.27】</v>
      </c>
      <c r="CL6" s="36">
        <f>IF(CL7="",NA(),CL7)</f>
        <v>73.22</v>
      </c>
      <c r="CM6" s="36">
        <f t="shared" ref="CM6:CU6" si="10">IF(CM7="",NA(),CM7)</f>
        <v>72.94</v>
      </c>
      <c r="CN6" s="36">
        <f t="shared" si="10"/>
        <v>73.27</v>
      </c>
      <c r="CO6" s="36">
        <f t="shared" si="10"/>
        <v>72.58</v>
      </c>
      <c r="CP6" s="36">
        <f t="shared" si="10"/>
        <v>73.22</v>
      </c>
      <c r="CQ6" s="36">
        <f t="shared" si="10"/>
        <v>54.51</v>
      </c>
      <c r="CR6" s="36">
        <f t="shared" si="10"/>
        <v>54.47</v>
      </c>
      <c r="CS6" s="36">
        <f t="shared" si="10"/>
        <v>53.61</v>
      </c>
      <c r="CT6" s="36">
        <f t="shared" si="10"/>
        <v>53.52</v>
      </c>
      <c r="CU6" s="36">
        <f t="shared" si="10"/>
        <v>54.24</v>
      </c>
      <c r="CV6" s="35" t="str">
        <f>IF(CV7="","",IF(CV7="-","【-】","【"&amp;SUBSTITUTE(TEXT(CV7,"#,##0.00"),"-","△")&amp;"】"))</f>
        <v>【59.94】</v>
      </c>
      <c r="CW6" s="36">
        <f>IF(CW7="",NA(),CW7)</f>
        <v>93.03</v>
      </c>
      <c r="CX6" s="36">
        <f t="shared" ref="CX6:DF6" si="11">IF(CX7="",NA(),CX7)</f>
        <v>93.64</v>
      </c>
      <c r="CY6" s="36">
        <f t="shared" si="11"/>
        <v>92.27</v>
      </c>
      <c r="CZ6" s="36">
        <f t="shared" si="11"/>
        <v>92.93</v>
      </c>
      <c r="DA6" s="36">
        <f t="shared" si="11"/>
        <v>92.76</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38.01</v>
      </c>
      <c r="DI6" s="36">
        <f t="shared" ref="DI6:DQ6" si="12">IF(DI7="",NA(),DI7)</f>
        <v>39.33</v>
      </c>
      <c r="DJ6" s="36">
        <f t="shared" si="12"/>
        <v>50.31</v>
      </c>
      <c r="DK6" s="36">
        <f t="shared" si="12"/>
        <v>50.59</v>
      </c>
      <c r="DL6" s="36">
        <f t="shared" si="12"/>
        <v>51.91</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5.52</v>
      </c>
      <c r="DT6" s="36">
        <f t="shared" ref="DT6:EB6" si="13">IF(DT7="",NA(),DT7)</f>
        <v>5.64</v>
      </c>
      <c r="DU6" s="36">
        <f t="shared" si="13"/>
        <v>5.85</v>
      </c>
      <c r="DV6" s="36">
        <f t="shared" si="13"/>
        <v>24.48</v>
      </c>
      <c r="DW6" s="36">
        <f t="shared" si="13"/>
        <v>26.34</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0.09</v>
      </c>
      <c r="EE6" s="36">
        <f t="shared" ref="EE6:EM6" si="14">IF(EE7="",NA(),EE7)</f>
        <v>0.27</v>
      </c>
      <c r="EF6" s="36">
        <f t="shared" si="14"/>
        <v>0.3</v>
      </c>
      <c r="EG6" s="36">
        <f t="shared" si="14"/>
        <v>0.83</v>
      </c>
      <c r="EH6" s="36">
        <f t="shared" si="14"/>
        <v>0.53</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243442</v>
      </c>
      <c r="D7" s="38">
        <v>46</v>
      </c>
      <c r="E7" s="38">
        <v>1</v>
      </c>
      <c r="F7" s="38">
        <v>0</v>
      </c>
      <c r="G7" s="38">
        <v>1</v>
      </c>
      <c r="H7" s="38" t="s">
        <v>105</v>
      </c>
      <c r="I7" s="38" t="s">
        <v>106</v>
      </c>
      <c r="J7" s="38" t="s">
        <v>107</v>
      </c>
      <c r="K7" s="38" t="s">
        <v>108</v>
      </c>
      <c r="L7" s="38" t="s">
        <v>109</v>
      </c>
      <c r="M7" s="38"/>
      <c r="N7" s="39" t="s">
        <v>110</v>
      </c>
      <c r="O7" s="39">
        <v>97.82</v>
      </c>
      <c r="P7" s="39">
        <v>100</v>
      </c>
      <c r="Q7" s="39">
        <v>2066</v>
      </c>
      <c r="R7" s="39">
        <v>14977</v>
      </c>
      <c r="S7" s="39">
        <v>8.73</v>
      </c>
      <c r="T7" s="39">
        <v>1715.58</v>
      </c>
      <c r="U7" s="39">
        <v>14963</v>
      </c>
      <c r="V7" s="39">
        <v>8.02</v>
      </c>
      <c r="W7" s="39">
        <v>1865.71</v>
      </c>
      <c r="X7" s="39">
        <v>97.55</v>
      </c>
      <c r="Y7" s="39">
        <v>94.77</v>
      </c>
      <c r="Z7" s="39">
        <v>100.93</v>
      </c>
      <c r="AA7" s="39">
        <v>99.03</v>
      </c>
      <c r="AB7" s="39">
        <v>103.36</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1488.79</v>
      </c>
      <c r="AU7" s="39">
        <v>1305.71</v>
      </c>
      <c r="AV7" s="39">
        <v>969.55</v>
      </c>
      <c r="AW7" s="39">
        <v>2000.79</v>
      </c>
      <c r="AX7" s="39">
        <v>1783.96</v>
      </c>
      <c r="AY7" s="39">
        <v>1159.4100000000001</v>
      </c>
      <c r="AZ7" s="39">
        <v>1081.23</v>
      </c>
      <c r="BA7" s="39">
        <v>406.37</v>
      </c>
      <c r="BB7" s="39">
        <v>398.29</v>
      </c>
      <c r="BC7" s="39">
        <v>388.67</v>
      </c>
      <c r="BD7" s="39">
        <v>262.87</v>
      </c>
      <c r="BE7" s="39">
        <v>0</v>
      </c>
      <c r="BF7" s="39">
        <v>0</v>
      </c>
      <c r="BG7" s="39">
        <v>0</v>
      </c>
      <c r="BH7" s="39">
        <v>0</v>
      </c>
      <c r="BI7" s="39">
        <v>0</v>
      </c>
      <c r="BJ7" s="39">
        <v>458</v>
      </c>
      <c r="BK7" s="39">
        <v>443.13</v>
      </c>
      <c r="BL7" s="39">
        <v>442.54</v>
      </c>
      <c r="BM7" s="39">
        <v>431</v>
      </c>
      <c r="BN7" s="39">
        <v>422.5</v>
      </c>
      <c r="BO7" s="39">
        <v>270.87</v>
      </c>
      <c r="BP7" s="39">
        <v>76.239999999999995</v>
      </c>
      <c r="BQ7" s="39">
        <v>77.52</v>
      </c>
      <c r="BR7" s="39">
        <v>82.45</v>
      </c>
      <c r="BS7" s="39">
        <v>88.72</v>
      </c>
      <c r="BT7" s="39">
        <v>92.2</v>
      </c>
      <c r="BU7" s="39">
        <v>96.27</v>
      </c>
      <c r="BV7" s="39">
        <v>95.4</v>
      </c>
      <c r="BW7" s="39">
        <v>98.6</v>
      </c>
      <c r="BX7" s="39">
        <v>100.82</v>
      </c>
      <c r="BY7" s="39">
        <v>101.64</v>
      </c>
      <c r="BZ7" s="39">
        <v>105.59</v>
      </c>
      <c r="CA7" s="39">
        <v>167.24</v>
      </c>
      <c r="CB7" s="39">
        <v>163.63</v>
      </c>
      <c r="CC7" s="39">
        <v>153.08000000000001</v>
      </c>
      <c r="CD7" s="39">
        <v>157.27000000000001</v>
      </c>
      <c r="CE7" s="39">
        <v>152.15</v>
      </c>
      <c r="CF7" s="39">
        <v>186.94</v>
      </c>
      <c r="CG7" s="39">
        <v>186.15</v>
      </c>
      <c r="CH7" s="39">
        <v>181.67</v>
      </c>
      <c r="CI7" s="39">
        <v>179.55</v>
      </c>
      <c r="CJ7" s="39">
        <v>179.16</v>
      </c>
      <c r="CK7" s="39">
        <v>163.27000000000001</v>
      </c>
      <c r="CL7" s="39">
        <v>73.22</v>
      </c>
      <c r="CM7" s="39">
        <v>72.94</v>
      </c>
      <c r="CN7" s="39">
        <v>73.27</v>
      </c>
      <c r="CO7" s="39">
        <v>72.58</v>
      </c>
      <c r="CP7" s="39">
        <v>73.22</v>
      </c>
      <c r="CQ7" s="39">
        <v>54.51</v>
      </c>
      <c r="CR7" s="39">
        <v>54.47</v>
      </c>
      <c r="CS7" s="39">
        <v>53.61</v>
      </c>
      <c r="CT7" s="39">
        <v>53.52</v>
      </c>
      <c r="CU7" s="39">
        <v>54.24</v>
      </c>
      <c r="CV7" s="39">
        <v>59.94</v>
      </c>
      <c r="CW7" s="39">
        <v>93.03</v>
      </c>
      <c r="CX7" s="39">
        <v>93.64</v>
      </c>
      <c r="CY7" s="39">
        <v>92.27</v>
      </c>
      <c r="CZ7" s="39">
        <v>92.93</v>
      </c>
      <c r="DA7" s="39">
        <v>92.76</v>
      </c>
      <c r="DB7" s="39">
        <v>81.790000000000006</v>
      </c>
      <c r="DC7" s="39">
        <v>81.459999999999994</v>
      </c>
      <c r="DD7" s="39">
        <v>81.31</v>
      </c>
      <c r="DE7" s="39">
        <v>81.459999999999994</v>
      </c>
      <c r="DF7" s="39">
        <v>81.680000000000007</v>
      </c>
      <c r="DG7" s="39">
        <v>90.22</v>
      </c>
      <c r="DH7" s="39">
        <v>38.01</v>
      </c>
      <c r="DI7" s="39">
        <v>39.33</v>
      </c>
      <c r="DJ7" s="39">
        <v>50.31</v>
      </c>
      <c r="DK7" s="39">
        <v>50.59</v>
      </c>
      <c r="DL7" s="39">
        <v>51.91</v>
      </c>
      <c r="DM7" s="39">
        <v>37.799999999999997</v>
      </c>
      <c r="DN7" s="39">
        <v>38.520000000000003</v>
      </c>
      <c r="DO7" s="39">
        <v>46.67</v>
      </c>
      <c r="DP7" s="39">
        <v>47.7</v>
      </c>
      <c r="DQ7" s="39">
        <v>48.14</v>
      </c>
      <c r="DR7" s="39">
        <v>47.91</v>
      </c>
      <c r="DS7" s="39">
        <v>5.52</v>
      </c>
      <c r="DT7" s="39">
        <v>5.64</v>
      </c>
      <c r="DU7" s="39">
        <v>5.85</v>
      </c>
      <c r="DV7" s="39">
        <v>24.48</v>
      </c>
      <c r="DW7" s="39">
        <v>26.34</v>
      </c>
      <c r="DX7" s="39">
        <v>8.2200000000000006</v>
      </c>
      <c r="DY7" s="39">
        <v>9.43</v>
      </c>
      <c r="DZ7" s="39">
        <v>10.029999999999999</v>
      </c>
      <c r="EA7" s="39">
        <v>7.26</v>
      </c>
      <c r="EB7" s="39">
        <v>11.13</v>
      </c>
      <c r="EC7" s="39">
        <v>15</v>
      </c>
      <c r="ED7" s="39">
        <v>0.09</v>
      </c>
      <c r="EE7" s="39">
        <v>0.27</v>
      </c>
      <c r="EF7" s="39">
        <v>0.3</v>
      </c>
      <c r="EG7" s="39">
        <v>0.83</v>
      </c>
      <c r="EH7" s="39">
        <v>0.53</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2018-02-15T02:19:27Z</cp:lastPrinted>
  <dcterms:created xsi:type="dcterms:W3CDTF">2017-12-25T01:30:51Z</dcterms:created>
  <dcterms:modified xsi:type="dcterms:W3CDTF">2018-02-15T03:08:29Z</dcterms:modified>
  <cp:category/>
</cp:coreProperties>
</file>