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v231\建設課\上水道担当\17 調査物\H29\回答済\【照会】公営企業に係る「経営比較分析表」の分析等について\15 木曽岬町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BB10" i="4"/>
  <c r="AT10" i="4"/>
  <c r="AL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<sst xmlns="http://schemas.openxmlformats.org/spreadsheetml/2006/main" count="232" uniqueCount="120">
  <si>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</si>
  <si>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</si>
  <si>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</si>
  <si>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</si>
  <si>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</si>
  <si>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</si>
  <si>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</si>
  <si>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</si>
  <si>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</si>
  <si>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</si>
  <si>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</si>
  <si>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</si>
  <si>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</si>
  <si>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</si>
  <si>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</si>
  <si>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</si>
  <si>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</si>
  <si>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</si>
  <si>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</si>
  <si>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</si>
  <si>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</si>
  <si>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</si>
  <si>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</si>
  <si>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</si>
  <si>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</si>
  <si>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</si>
  <si>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</si>
  <si>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</si>
  <si>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</si>
  <si>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</si>
  <si>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</si>
  <si>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</si>
  <si>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</si>
  <si>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</si>
  <si>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</si>
  <si>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</si>
  <si>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</si>
  <si>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</si>
  <si>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</si>
  <si>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</si>
  <si>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</si>
  <si>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</si>
  <si>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</si>
  <si>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</si>
  <si>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</si>
  <si>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</si>
  <si>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</si>
  <si>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</si>
  <si>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</si>
  <si>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</si>
  <si>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</si>
  <si>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</si>
  <si>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</si>
  <si>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</si>
  <si>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</si>
  <si>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</si>
  <si>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</si>
  <si>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</si>
  <si>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</si>
  <si>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</si>
  <si>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</si>
  <si>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</si>
  <si>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</si>
  <si>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</si>
  <si>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</si>
  <si>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</si>
  <si>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</si>
  <si>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</si>
  <si>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</si>
  <si>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</si>
  <si>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</si>
  <si>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</si>
  <si>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</si>
  <si>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</si>
  <si>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</si>
  <si>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</si>
  <si>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</si>
  <si>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</si>
  <si>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</si>
  <si>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</si>
  <si>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</si>
  <si>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</si>
  <si>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</si>
  <si>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</si>
  <si>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</si>
  <si>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</si>
  <si>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</si>
  <si>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</si>
  <si>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</si>
  <si>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</si>
  <si>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</si>
  <si>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</si>
  <si>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</si>
  <si>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</si>
  <si>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</si>
  <si>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</si>
  <si>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</si>
  <si>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</si>
  <si>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</si>
  <si>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</si>
  <si>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</si>
  <si>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</si>
  <si>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</si>
  <si>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</si>
  <si>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</si>
  <si>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木曽岬町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</si>
  <si>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</si>
  <si>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</si>
  <si>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</si>
  <si>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</si>
  <si>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</si>
  <si>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</si>
  <si>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</si>
  <si>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</si>
  <si>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</si>
  <si>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</si>
  <si>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①継続的に法定耐用年数の50％を超え、同規模事業体平均を上回っている。
②同規模事業体平均を上回っており、今後も増加が見込まれる。
③同規模事業体平均を下回っており、今後、管路経年化率が増加する事を踏まえ。計画的な更新が必要である。</t>
    <phoneticPr fontId="4"/>
  </si>
  <si>
    <t xml:space="preserve"> 今後、施設の老朽化に伴い更新事業が増加することを踏まえると、更新に係る費用と経営状況を正確に把握し、健全・効率的な経営を維持しつつ計画的な施設の更新を行う必要がある。</t>
    <phoneticPr fontId="4"/>
  </si>
  <si>
    <t>非設置</t>
    <rPh sb="0" eb="1">
      <t>ヒ</t>
    </rPh>
    <rPh sb="1" eb="3">
      <t>セッチ</t>
    </rPh>
    <phoneticPr fontId="4"/>
  </si>
  <si>
    <t>①毎年度赤字経営が続いており、同規模事業体平均よりも下回っている。
②累積欠損金比率は同規模事業体平均よりも下回っている。
③毎年度100％を大きく上回っているため支払能力は十分備えているといえる。
④企業債は平成22年度以降発生していない。
⑤平成27年度までは同規模事業体平均よりも上回っていたが、平成28年度は下回っている。
⑥給水原価は同規模事業体の平均値よりも低く抑えられている。
⑦継続的に同規模事業体平均を上回っている。
⑧毎年度90％を超えており、継続的に同規模事業体平均を上回っている。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</si>
</sst>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0.49</c:v>
                </c:pt>
                <c:pt idx="2">
                  <c:v>0.76</c:v>
                </c:pt>
                <c:pt idx="3">
                  <c:v>0.56000000000000005</c:v>
                </c:pt>
                <c:pt idx="4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83736"/>
        <c:axId val="17505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83736"/>
        <c:axId val="175052520"/>
      </c:lineChart>
      <c:dateAx>
        <c:axId val="17518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052520"/>
        <c:crosses val="autoZero"/>
        <c:auto val="1"/>
        <c:lblOffset val="100"/>
        <c:baseTimeUnit val="years"/>
      </c:dateAx>
      <c:valAx>
        <c:axId val="17505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8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99.44</c:v>
                </c:pt>
                <c:pt idx="1">
                  <c:v>98.21</c:v>
                </c:pt>
                <c:pt idx="2">
                  <c:v>99.53</c:v>
                </c:pt>
                <c:pt idx="3">
                  <c:v>98.42</c:v>
                </c:pt>
                <c:pt idx="4">
                  <c:v>91.29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16520"/>
        <c:axId val="17441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16520"/>
        <c:axId val="174413384"/>
      </c:lineChart>
      <c:dateAx>
        <c:axId val="175016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13384"/>
        <c:crosses val="autoZero"/>
        <c:auto val="1"/>
        <c:lblOffset val="100"/>
        <c:baseTimeUnit val="years"/>
      </c:dateAx>
      <c:valAx>
        <c:axId val="174413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16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58.72</c:v>
                </c:pt>
                <c:pt idx="1">
                  <c:v>60.36</c:v>
                </c:pt>
                <c:pt idx="2">
                  <c:v>63.24</c:v>
                </c:pt>
                <c:pt idx="3">
                  <c:v>64.67</c:v>
                </c:pt>
                <c:pt idx="4">
                  <c:v>66.349999999999994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49016"/>
        <c:axId val="175802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49016"/>
        <c:axId val="175802056"/>
      </c:lineChart>
      <c:dateAx>
        <c:axId val="17584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02056"/>
        <c:crosses val="autoZero"/>
        <c:auto val="1"/>
        <c:lblOffset val="100"/>
        <c:baseTimeUnit val="years"/>
      </c:dateAx>
      <c:valAx>
        <c:axId val="175802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4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10.52</c:v>
                </c:pt>
                <c:pt idx="1">
                  <c:v>10.52</c:v>
                </c:pt>
                <c:pt idx="2">
                  <c:v>10.48</c:v>
                </c:pt>
                <c:pt idx="3">
                  <c:v>14.87</c:v>
                </c:pt>
                <c:pt idx="4">
                  <c:v>18.02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89520"/>
        <c:axId val="174363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89520"/>
        <c:axId val="174363832"/>
      </c:lineChart>
      <c:dateAx>
        <c:axId val="17578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63832"/>
        <c:crosses val="autoZero"/>
        <c:auto val="1"/>
        <c:lblOffset val="100"/>
        <c:baseTimeUnit val="years"/>
      </c:dateAx>
      <c:valAx>
        <c:axId val="174363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8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1.94</c:v>
                </c:pt>
                <c:pt idx="2" formatCode="#,##0.00;&quot;△&quot;#,##0.00">
                  <c:v>0</c:v>
                </c:pt>
                <c:pt idx="3">
                  <c:v>0.09</c:v>
                </c:pt>
                <c:pt idx="4">
                  <c:v>9.91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66184"/>
        <c:axId val="17436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66184"/>
        <c:axId val="174366576"/>
      </c:lineChart>
      <c:dateAx>
        <c:axId val="174366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66576"/>
        <c:crosses val="autoZero"/>
        <c:auto val="1"/>
        <c:lblOffset val="100"/>
        <c:baseTimeUnit val="years"/>
      </c:dateAx>
      <c:valAx>
        <c:axId val="17436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66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6801.11</c:v>
                </c:pt>
                <c:pt idx="1">
                  <c:v>5607.26</c:v>
                </c:pt>
                <c:pt idx="2">
                  <c:v>6909.39</c:v>
                </c:pt>
                <c:pt idx="3">
                  <c:v>7368.09</c:v>
                </c:pt>
                <c:pt idx="4">
                  <c:v>4342.92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67752"/>
        <c:axId val="17436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67752"/>
        <c:axId val="174368144"/>
      </c:lineChart>
      <c:dateAx>
        <c:axId val="17436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68144"/>
        <c:crosses val="autoZero"/>
        <c:auto val="1"/>
        <c:lblOffset val="100"/>
        <c:baseTimeUnit val="years"/>
      </c:dateAx>
      <c:valAx>
        <c:axId val="17436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6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69320"/>
        <c:axId val="17436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69320"/>
        <c:axId val="174369712"/>
      </c:lineChart>
      <c:dateAx>
        <c:axId val="174369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369712"/>
        <c:crosses val="autoZero"/>
        <c:auto val="1"/>
        <c:lblOffset val="100"/>
        <c:baseTimeUnit val="years"/>
      </c:dateAx>
      <c:valAx>
        <c:axId val="174369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369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96.7</c:v>
                </c:pt>
                <c:pt idx="1">
                  <c:v>96.06</c:v>
                </c:pt>
                <c:pt idx="2">
                  <c:v>96.84</c:v>
                </c:pt>
                <c:pt idx="3">
                  <c:v>96.28</c:v>
                </c:pt>
                <c:pt idx="4">
                  <c:v>89.5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33296"/>
        <c:axId val="176033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33296"/>
        <c:axId val="176033688"/>
      </c:lineChart>
      <c:dateAx>
        <c:axId val="17603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33688"/>
        <c:crosses val="autoZero"/>
        <c:auto val="1"/>
        <c:lblOffset val="100"/>
        <c:baseTimeUnit val="years"/>
      </c:dateAx>
      <c:valAx>
        <c:axId val="176033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3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176.34</c:v>
                </c:pt>
                <c:pt idx="1">
                  <c:v>177.73</c:v>
                </c:pt>
                <c:pt idx="2">
                  <c:v>176.12</c:v>
                </c:pt>
                <c:pt idx="3">
                  <c:v>175.97</c:v>
                </c:pt>
                <c:pt idx="4">
                  <c:v>188.69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34864"/>
        <c:axId val="17603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34864"/>
        <c:axId val="176035256"/>
      </c:lineChart>
      <c:dateAx>
        <c:axId val="17603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35256"/>
        <c:crosses val="autoZero"/>
        <c:auto val="1"/>
        <c:lblOffset val="100"/>
        <c:baseTimeUnit val="years"/>
      </c:dateAx>
      <c:valAx>
        <c:axId val="17603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3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57.88</c:v>
                </c:pt>
                <c:pt idx="1">
                  <c:v>58.16</c:v>
                </c:pt>
                <c:pt idx="2">
                  <c:v>58.34</c:v>
                </c:pt>
                <c:pt idx="3">
                  <c:v>56.64</c:v>
                </c:pt>
                <c:pt idx="4">
                  <c:v>54.91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36432"/>
        <c:axId val="176036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36432"/>
        <c:axId val="176036824"/>
      </c:lineChart>
      <c:dateAx>
        <c:axId val="17603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36824"/>
        <c:crosses val="autoZero"/>
        <c:auto val="1"/>
        <c:lblOffset val="100"/>
        <c:baseTimeUnit val="years"/>
      </c:dateAx>
      <c:valAx>
        <c:axId val="176036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3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95.92</c:v>
                </c:pt>
                <c:pt idx="1">
                  <c:v>96.64</c:v>
                </c:pt>
                <c:pt idx="2">
                  <c:v>93.68</c:v>
                </c:pt>
                <c:pt idx="3">
                  <c:v>91.91</c:v>
                </c:pt>
                <c:pt idx="4">
                  <c:v>93.62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73704"/>
        <c:axId val="17627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73704"/>
        <c:axId val="176274096"/>
      </c:lineChart>
      <c:dateAx>
        <c:axId val="17627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274096"/>
        <c:crosses val="autoZero"/>
        <c:auto val="1"/>
        <c:lblOffset val="100"/>
        <c:baseTimeUnit val="years"/>
      </c:dateAx>
      <c:valAx>
        <c:axId val="17627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27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30" zoomScale="80" zoomScaleNormal="80" workbookViewId="0">
      <selection activeCell="BL45" sqref="BL45:BZ4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三重県　木曽岬町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4" t="s">
        <v>118</v>
      </c>
      <c r="AE8" s="84"/>
      <c r="AF8" s="84"/>
      <c r="AG8" s="84"/>
      <c r="AH8" s="84"/>
      <c r="AI8" s="84"/>
      <c r="AJ8" s="84"/>
      <c r="AK8" s="5"/>
      <c r="AL8" s="71">
        <f>データ!$R$6</f>
        <v>6457</v>
      </c>
      <c r="AM8" s="71"/>
      <c r="AN8" s="71"/>
      <c r="AO8" s="71"/>
      <c r="AP8" s="71"/>
      <c r="AQ8" s="71"/>
      <c r="AR8" s="71"/>
      <c r="AS8" s="71"/>
      <c r="AT8" s="67">
        <f>データ!$S$6</f>
        <v>15.74</v>
      </c>
      <c r="AU8" s="68"/>
      <c r="AV8" s="68"/>
      <c r="AW8" s="68"/>
      <c r="AX8" s="68"/>
      <c r="AY8" s="68"/>
      <c r="AZ8" s="68"/>
      <c r="BA8" s="68"/>
      <c r="BB8" s="70">
        <f>データ!$T$6</f>
        <v>410.23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98.39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2700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6439</v>
      </c>
      <c r="AM10" s="71"/>
      <c r="AN10" s="71"/>
      <c r="AO10" s="71"/>
      <c r="AP10" s="71"/>
      <c r="AQ10" s="71"/>
      <c r="AR10" s="71"/>
      <c r="AS10" s="71"/>
      <c r="AT10" s="67">
        <f>データ!$V$6</f>
        <v>15.72</v>
      </c>
      <c r="AU10" s="68"/>
      <c r="AV10" s="68"/>
      <c r="AW10" s="68"/>
      <c r="AX10" s="68"/>
      <c r="AY10" s="68"/>
      <c r="AZ10" s="68"/>
      <c r="BA10" s="68"/>
      <c r="BB10" s="70">
        <f>データ!$W$6</f>
        <v>409.61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119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243035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木曽岬町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98.39</v>
      </c>
      <c r="P6" s="35">
        <f t="shared" si="3"/>
        <v>100</v>
      </c>
      <c r="Q6" s="35">
        <f t="shared" si="3"/>
        <v>2700</v>
      </c>
      <c r="R6" s="35">
        <f t="shared" si="3"/>
        <v>6457</v>
      </c>
      <c r="S6" s="35">
        <f t="shared" si="3"/>
        <v>15.74</v>
      </c>
      <c r="T6" s="35">
        <f t="shared" si="3"/>
        <v>410.23</v>
      </c>
      <c r="U6" s="35">
        <f t="shared" si="3"/>
        <v>6439</v>
      </c>
      <c r="V6" s="35">
        <f t="shared" si="3"/>
        <v>15.72</v>
      </c>
      <c r="W6" s="35">
        <f t="shared" si="3"/>
        <v>409.61</v>
      </c>
      <c r="X6" s="36">
        <f>IF(X7="",NA(),X7)</f>
        <v>99.44</v>
      </c>
      <c r="Y6" s="36">
        <f t="shared" ref="Y6:AG6" si="4">IF(Y7="",NA(),Y7)</f>
        <v>98.21</v>
      </c>
      <c r="Z6" s="36">
        <f t="shared" si="4"/>
        <v>99.53</v>
      </c>
      <c r="AA6" s="36">
        <f t="shared" si="4"/>
        <v>98.42</v>
      </c>
      <c r="AB6" s="36">
        <f t="shared" si="4"/>
        <v>91.29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6">
        <f>IF(AI7="",NA(),AI7)</f>
        <v>0.65</v>
      </c>
      <c r="AJ6" s="36">
        <f t="shared" ref="AJ6:AR6" si="5">IF(AJ7="",NA(),AJ7)</f>
        <v>1.94</v>
      </c>
      <c r="AK6" s="35">
        <f t="shared" si="5"/>
        <v>0</v>
      </c>
      <c r="AL6" s="36">
        <f t="shared" si="5"/>
        <v>0.09</v>
      </c>
      <c r="AM6" s="36">
        <f t="shared" si="5"/>
        <v>9.91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6801.11</v>
      </c>
      <c r="AU6" s="36">
        <f t="shared" ref="AU6:BC6" si="6">IF(AU7="",NA(),AU7)</f>
        <v>5607.26</v>
      </c>
      <c r="AV6" s="36">
        <f t="shared" si="6"/>
        <v>6909.39</v>
      </c>
      <c r="AW6" s="36">
        <f t="shared" si="6"/>
        <v>7368.09</v>
      </c>
      <c r="AX6" s="36">
        <f t="shared" si="6"/>
        <v>4342.92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96.7</v>
      </c>
      <c r="BQ6" s="36">
        <f t="shared" ref="BQ6:BY6" si="8">IF(BQ7="",NA(),BQ7)</f>
        <v>96.06</v>
      </c>
      <c r="BR6" s="36">
        <f t="shared" si="8"/>
        <v>96.84</v>
      </c>
      <c r="BS6" s="36">
        <f t="shared" si="8"/>
        <v>96.28</v>
      </c>
      <c r="BT6" s="36">
        <f t="shared" si="8"/>
        <v>89.5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176.34</v>
      </c>
      <c r="CB6" s="36">
        <f t="shared" ref="CB6:CJ6" si="9">IF(CB7="",NA(),CB7)</f>
        <v>177.73</v>
      </c>
      <c r="CC6" s="36">
        <f t="shared" si="9"/>
        <v>176.12</v>
      </c>
      <c r="CD6" s="36">
        <f t="shared" si="9"/>
        <v>175.97</v>
      </c>
      <c r="CE6" s="36">
        <f t="shared" si="9"/>
        <v>188.69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57.88</v>
      </c>
      <c r="CM6" s="36">
        <f t="shared" ref="CM6:CU6" si="10">IF(CM7="",NA(),CM7)</f>
        <v>58.16</v>
      </c>
      <c r="CN6" s="36">
        <f t="shared" si="10"/>
        <v>58.34</v>
      </c>
      <c r="CO6" s="36">
        <f t="shared" si="10"/>
        <v>56.64</v>
      </c>
      <c r="CP6" s="36">
        <f t="shared" si="10"/>
        <v>54.91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95.92</v>
      </c>
      <c r="CX6" s="36">
        <f t="shared" ref="CX6:DF6" si="11">IF(CX7="",NA(),CX7)</f>
        <v>96.64</v>
      </c>
      <c r="CY6" s="36">
        <f t="shared" si="11"/>
        <v>93.68</v>
      </c>
      <c r="CZ6" s="36">
        <f t="shared" si="11"/>
        <v>91.91</v>
      </c>
      <c r="DA6" s="36">
        <f t="shared" si="11"/>
        <v>93.62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58.72</v>
      </c>
      <c r="DI6" s="36">
        <f t="shared" ref="DI6:DQ6" si="12">IF(DI7="",NA(),DI7)</f>
        <v>60.36</v>
      </c>
      <c r="DJ6" s="36">
        <f t="shared" si="12"/>
        <v>63.24</v>
      </c>
      <c r="DK6" s="36">
        <f t="shared" si="12"/>
        <v>64.67</v>
      </c>
      <c r="DL6" s="36">
        <f t="shared" si="12"/>
        <v>66.349999999999994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10.52</v>
      </c>
      <c r="DT6" s="36">
        <f t="shared" ref="DT6:EB6" si="13">IF(DT7="",NA(),DT7)</f>
        <v>10.52</v>
      </c>
      <c r="DU6" s="36">
        <f t="shared" si="13"/>
        <v>10.48</v>
      </c>
      <c r="DV6" s="36">
        <f t="shared" si="13"/>
        <v>14.87</v>
      </c>
      <c r="DW6" s="36">
        <f t="shared" si="13"/>
        <v>18.02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0.4</v>
      </c>
      <c r="EE6" s="36">
        <f t="shared" ref="EE6:EM6" si="14">IF(EE7="",NA(),EE7)</f>
        <v>0.49</v>
      </c>
      <c r="EF6" s="36">
        <f t="shared" si="14"/>
        <v>0.76</v>
      </c>
      <c r="EG6" s="36">
        <f t="shared" si="14"/>
        <v>0.56000000000000005</v>
      </c>
      <c r="EH6" s="36">
        <f t="shared" si="14"/>
        <v>0.15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243035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98.39</v>
      </c>
      <c r="P7" s="39">
        <v>100</v>
      </c>
      <c r="Q7" s="39">
        <v>2700</v>
      </c>
      <c r="R7" s="39">
        <v>6457</v>
      </c>
      <c r="S7" s="39">
        <v>15.74</v>
      </c>
      <c r="T7" s="39">
        <v>410.23</v>
      </c>
      <c r="U7" s="39">
        <v>6439</v>
      </c>
      <c r="V7" s="39">
        <v>15.72</v>
      </c>
      <c r="W7" s="39">
        <v>409.61</v>
      </c>
      <c r="X7" s="39">
        <v>99.44</v>
      </c>
      <c r="Y7" s="39">
        <v>98.21</v>
      </c>
      <c r="Z7" s="39">
        <v>99.53</v>
      </c>
      <c r="AA7" s="39">
        <v>98.42</v>
      </c>
      <c r="AB7" s="39">
        <v>91.29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0.65</v>
      </c>
      <c r="AJ7" s="39">
        <v>1.94</v>
      </c>
      <c r="AK7" s="39">
        <v>0</v>
      </c>
      <c r="AL7" s="39">
        <v>0.09</v>
      </c>
      <c r="AM7" s="39">
        <v>9.91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6801.11</v>
      </c>
      <c r="AU7" s="39">
        <v>5607.26</v>
      </c>
      <c r="AV7" s="39">
        <v>6909.39</v>
      </c>
      <c r="AW7" s="39">
        <v>7368.09</v>
      </c>
      <c r="AX7" s="39">
        <v>4342.92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96.7</v>
      </c>
      <c r="BQ7" s="39">
        <v>96.06</v>
      </c>
      <c r="BR7" s="39">
        <v>96.84</v>
      </c>
      <c r="BS7" s="39">
        <v>96.28</v>
      </c>
      <c r="BT7" s="39">
        <v>89.5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176.34</v>
      </c>
      <c r="CB7" s="39">
        <v>177.73</v>
      </c>
      <c r="CC7" s="39">
        <v>176.12</v>
      </c>
      <c r="CD7" s="39">
        <v>175.97</v>
      </c>
      <c r="CE7" s="39">
        <v>188.69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57.88</v>
      </c>
      <c r="CM7" s="39">
        <v>58.16</v>
      </c>
      <c r="CN7" s="39">
        <v>58.34</v>
      </c>
      <c r="CO7" s="39">
        <v>56.64</v>
      </c>
      <c r="CP7" s="39">
        <v>54.91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95.92</v>
      </c>
      <c r="CX7" s="39">
        <v>96.64</v>
      </c>
      <c r="CY7" s="39">
        <v>93.68</v>
      </c>
      <c r="CZ7" s="39">
        <v>91.91</v>
      </c>
      <c r="DA7" s="39">
        <v>93.62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58.72</v>
      </c>
      <c r="DI7" s="39">
        <v>60.36</v>
      </c>
      <c r="DJ7" s="39">
        <v>63.24</v>
      </c>
      <c r="DK7" s="39">
        <v>64.67</v>
      </c>
      <c r="DL7" s="39">
        <v>66.349999999999994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10.52</v>
      </c>
      <c r="DT7" s="39">
        <v>10.52</v>
      </c>
      <c r="DU7" s="39">
        <v>10.48</v>
      </c>
      <c r="DV7" s="39">
        <v>14.87</v>
      </c>
      <c r="DW7" s="39">
        <v>18.02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0.4</v>
      </c>
      <c r="EE7" s="39">
        <v>0.49</v>
      </c>
      <c r="EF7" s="39">
        <v>0.76</v>
      </c>
      <c r="EG7" s="39">
        <v>0.56000000000000005</v>
      </c>
      <c r="EH7" s="39">
        <v>0.15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23133</cp:lastModifiedBy>
  <dcterms:created xsi:type="dcterms:W3CDTF">2017-12-25T01:30:47Z</dcterms:created>
  <dcterms:modified xsi:type="dcterms:W3CDTF">2018-02-16T08:19:21Z</dcterms:modified>
  <cp:category/>
</cp:coreProperties>
</file>