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E85" i="4"/>
  <c r="BB10" i="4"/>
  <c r="W10" i="4"/>
  <c r="I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<sst xmlns="http://schemas.openxmlformats.org/spreadsheetml/2006/main" count="232" uniqueCount="120">
  <si>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</si>
  <si>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</si>
  <si>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</si>
  <si>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</si>
  <si>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</si>
  <si>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</si>
  <si>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</si>
  <si>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</si>
  <si>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</si>
  <si>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</si>
  <si>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</si>
  <si>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</si>
  <si>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</si>
  <si>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</si>
  <si>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</si>
  <si>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</si>
  <si>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</si>
  <si>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</si>
  <si>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</si>
  <si>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</si>
  <si>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</si>
  <si>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</si>
  <si>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</si>
  <si>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</si>
  <si>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</si>
  <si>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</si>
  <si>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</si>
  <si>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</si>
  <si>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</si>
  <si>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</si>
  <si>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</si>
  <si>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</si>
  <si>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</si>
  <si>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</si>
  <si>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</si>
  <si>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</si>
  <si>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</si>
  <si>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</si>
  <si>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</si>
  <si>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</si>
  <si>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</si>
  <si>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</si>
  <si>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</si>
  <si>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</si>
  <si>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</si>
  <si>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</si>
  <si>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</si>
  <si>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</si>
  <si>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</si>
  <si>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</si>
  <si>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</si>
  <si>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</si>
  <si>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</si>
  <si>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</si>
  <si>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</si>
  <si>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</si>
  <si>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</si>
  <si>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</si>
  <si>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</si>
  <si>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</si>
  <si>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</si>
  <si>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</si>
  <si>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</si>
  <si>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</si>
  <si>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</si>
  <si>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</si>
  <si>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</si>
  <si>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</si>
  <si>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</si>
  <si>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</si>
  <si>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</si>
  <si>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</si>
  <si>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</si>
  <si>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</si>
  <si>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</si>
  <si>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</si>
  <si>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</si>
  <si>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</si>
  <si>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</si>
  <si>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</si>
  <si>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</si>
  <si>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</si>
  <si>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</si>
  <si>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</si>
  <si>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</si>
  <si>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</si>
  <si>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</si>
  <si>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</si>
  <si>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</si>
  <si>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</si>
  <si>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</si>
  <si>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</si>
  <si>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</si>
  <si>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</si>
  <si>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</si>
  <si>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</si>
  <si>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</si>
  <si>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</si>
  <si>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</si>
  <si>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</si>
  <si>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</si>
  <si>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</si>
  <si>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</si>
  <si>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</si>
  <si>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</si>
  <si>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伊賀市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</si>
  <si>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</si>
  <si>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</si>
  <si>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</si>
  <si>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</si>
  <si>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</si>
  <si>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</si>
  <si>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</si>
  <si>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</si>
  <si>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</si>
  <si>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</si>
  <si>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</si>
  <si>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基幹的施設であるゆめが丘浄水場がまだ新しいことから、有形固定資産減価償却率は類似団体と比較して低い値となっている。
　管路更新率が低い値で推移しているため、管路管理システムのバージョンアップを図るとともに早急に更新計画を策定し、計画的に更新を進めていく必要がある。
（※管路経年化率が平成27年度に急増しているが報告誤りによるもので、正しくは5.70％である）</t>
    <rPh sb="1" eb="3">
      <t>キカン</t>
    </rPh>
    <rPh sb="3" eb="4">
      <t>テキ</t>
    </rPh>
    <rPh sb="4" eb="6">
      <t>シセツ</t>
    </rPh>
    <rPh sb="12" eb="13">
      <t>オカ</t>
    </rPh>
    <rPh sb="13" eb="15">
      <t>ジョウスイ</t>
    </rPh>
    <rPh sb="15" eb="16">
      <t>ジョウ</t>
    </rPh>
    <rPh sb="19" eb="20">
      <t>アタラ</t>
    </rPh>
    <rPh sb="27" eb="29">
      <t>ユウケイ</t>
    </rPh>
    <rPh sb="29" eb="31">
      <t>コテイ</t>
    </rPh>
    <rPh sb="31" eb="33">
      <t>シサン</t>
    </rPh>
    <rPh sb="33" eb="35">
      <t>ゲンカ</t>
    </rPh>
    <rPh sb="35" eb="37">
      <t>ショウキャク</t>
    </rPh>
    <rPh sb="37" eb="38">
      <t>リツ</t>
    </rPh>
    <rPh sb="39" eb="41">
      <t>ルイジ</t>
    </rPh>
    <rPh sb="41" eb="43">
      <t>ダンタイ</t>
    </rPh>
    <rPh sb="44" eb="46">
      <t>ヒカク</t>
    </rPh>
    <rPh sb="48" eb="49">
      <t>ヒク</t>
    </rPh>
    <rPh sb="50" eb="51">
      <t>アタイ</t>
    </rPh>
    <rPh sb="60" eb="62">
      <t>カンロ</t>
    </rPh>
    <rPh sb="62" eb="64">
      <t>コウシン</t>
    </rPh>
    <rPh sb="64" eb="65">
      <t>リツ</t>
    </rPh>
    <rPh sb="66" eb="67">
      <t>ヒク</t>
    </rPh>
    <rPh sb="68" eb="69">
      <t>アタイ</t>
    </rPh>
    <rPh sb="70" eb="72">
      <t>スイイ</t>
    </rPh>
    <rPh sb="79" eb="81">
      <t>カンロ</t>
    </rPh>
    <rPh sb="81" eb="83">
      <t>カンリ</t>
    </rPh>
    <rPh sb="97" eb="98">
      <t>ハカ</t>
    </rPh>
    <rPh sb="103" eb="105">
      <t>ソウキュウ</t>
    </rPh>
    <rPh sb="106" eb="108">
      <t>コウシン</t>
    </rPh>
    <rPh sb="108" eb="110">
      <t>ケイカク</t>
    </rPh>
    <rPh sb="111" eb="113">
      <t>サクテイ</t>
    </rPh>
    <rPh sb="115" eb="118">
      <t>ケイカクテキ</t>
    </rPh>
    <rPh sb="119" eb="121">
      <t>コウシン</t>
    </rPh>
    <rPh sb="122" eb="123">
      <t>スス</t>
    </rPh>
    <rPh sb="127" eb="129">
      <t>ヒツヨウ</t>
    </rPh>
    <rPh sb="136" eb="138">
      <t>カンロ</t>
    </rPh>
    <rPh sb="138" eb="141">
      <t>ケイネンカ</t>
    </rPh>
    <rPh sb="141" eb="142">
      <t>リツ</t>
    </rPh>
    <rPh sb="143" eb="145">
      <t>ヘイセイ</t>
    </rPh>
    <rPh sb="147" eb="149">
      <t>ネンド</t>
    </rPh>
    <rPh sb="150" eb="152">
      <t>キュウゾウ</t>
    </rPh>
    <rPh sb="157" eb="159">
      <t>ホウコク</t>
    </rPh>
    <rPh sb="159" eb="160">
      <t>アヤマ</t>
    </rPh>
    <rPh sb="168" eb="169">
      <t>タダ</t>
    </rPh>
    <phoneticPr fontId="4"/>
  </si>
  <si>
    <r>
      <rPr>
        <u/>
        <sz val="11"/>
        <color theme="1"/>
        <rFont val="ＭＳ ゴシック"/>
        <family val="3"/>
        <charset val="128"/>
      </rPr>
      <t>【経常収支比率】【累積欠損金比率】【料金回収率】</t>
    </r>
    <r>
      <rPr>
        <sz val="11"/>
        <color theme="1"/>
        <rFont val="ＭＳ ゴシック"/>
        <family val="3"/>
        <charset val="128"/>
      </rPr>
      <t xml:space="preserve">
　経常収支比率、料金回収率ともに100％以上で推移しており、累積欠損金も発生していないことから、収益性は良好であると言えるが、給水収益は今後、給水人口と水需要の減少に伴い緩やかに減少していくと見込まれることから、経常経費の節減と効率的な施設利用の取り組みを進めていくことが必要である。
</t>
    </r>
    <r>
      <rPr>
        <u/>
        <sz val="11"/>
        <color theme="1"/>
        <rFont val="ＭＳ ゴシック"/>
        <family val="3"/>
        <charset val="128"/>
      </rPr>
      <t>【流動比率】</t>
    </r>
    <r>
      <rPr>
        <sz val="11"/>
        <color theme="1"/>
        <rFont val="ＭＳ ゴシック"/>
        <family val="3"/>
        <charset val="128"/>
      </rPr>
      <t xml:space="preserve">
　建設改良費等の財源に充てる企業債（流動負債）が減少傾向にあること等から、数値は改善傾向にある。
</t>
    </r>
    <r>
      <rPr>
        <u/>
        <sz val="11"/>
        <color theme="1"/>
        <rFont val="ＭＳ ゴシック"/>
        <family val="3"/>
        <charset val="128"/>
      </rPr>
      <t>【企業債残高対給水収益比率】</t>
    </r>
    <r>
      <rPr>
        <sz val="11"/>
        <color theme="1"/>
        <rFont val="ＭＳ ゴシック"/>
        <family val="3"/>
        <charset val="128"/>
      </rPr>
      <t xml:space="preserve">
　基幹施設への先行投資の影響等により、類似団体と比較しても高い傾向にあるが、企業債残高の減少に伴い年々減少している。
</t>
    </r>
    <r>
      <rPr>
        <u/>
        <sz val="11"/>
        <color theme="1"/>
        <rFont val="ＭＳ ゴシック"/>
        <family val="3"/>
        <charset val="128"/>
      </rPr>
      <t xml:space="preserve">【給水原価】
</t>
    </r>
    <r>
      <rPr>
        <sz val="11"/>
        <color theme="1"/>
        <rFont val="ＭＳ ゴシック"/>
        <family val="3"/>
        <charset val="128"/>
      </rPr>
      <t xml:space="preserve">　年々低減傾向にはあるが、類似団体との比較では依然として高い水準で推移しているため、効率的な施設利用による維持管理費の削減等、原価に占める経常経費の一層の節減が必要である。
</t>
    </r>
    <r>
      <rPr>
        <u/>
        <sz val="11"/>
        <color theme="1"/>
        <rFont val="ＭＳ ゴシック"/>
        <family val="3"/>
        <charset val="128"/>
      </rPr>
      <t xml:space="preserve">【有収率】
</t>
    </r>
    <r>
      <rPr>
        <sz val="11"/>
        <color theme="1"/>
        <rFont val="ＭＳ ゴシック"/>
        <family val="3"/>
        <charset val="128"/>
      </rPr>
      <t>　主に漏水に起因すると考えられるため、無収水量・無効水量の削減に向け、漏水箇所の特定及び修繕に努めるっともに、配水ブロックの見直しによる効率的な配水系統の確立を目指す。</t>
    </r>
    <r>
      <rPr>
        <u/>
        <sz val="11"/>
        <color theme="1"/>
        <rFont val="ＭＳ ゴシック"/>
        <family val="3"/>
        <charset val="128"/>
      </rPr>
      <t xml:space="preserve">
</t>
    </r>
    <rPh sb="1" eb="3">
      <t>ケイジョウ</t>
    </rPh>
    <rPh sb="3" eb="5">
      <t>シュウシ</t>
    </rPh>
    <rPh sb="5" eb="7">
      <t>ヒリツ</t>
    </rPh>
    <rPh sb="9" eb="11">
      <t>ルイセキ</t>
    </rPh>
    <rPh sb="11" eb="14">
      <t>ケッソンキン</t>
    </rPh>
    <rPh sb="14" eb="16">
      <t>ヒリツ</t>
    </rPh>
    <rPh sb="18" eb="20">
      <t>リョウキン</t>
    </rPh>
    <rPh sb="20" eb="22">
      <t>カイシュウ</t>
    </rPh>
    <rPh sb="22" eb="23">
      <t>リツ</t>
    </rPh>
    <rPh sb="26" eb="28">
      <t>ケイジョウ</t>
    </rPh>
    <rPh sb="28" eb="30">
      <t>シュウシ</t>
    </rPh>
    <rPh sb="30" eb="32">
      <t>ヒリツ</t>
    </rPh>
    <rPh sb="33" eb="35">
      <t>リョウキン</t>
    </rPh>
    <rPh sb="35" eb="37">
      <t>カイシュウ</t>
    </rPh>
    <rPh sb="37" eb="38">
      <t>リツ</t>
    </rPh>
    <rPh sb="45" eb="47">
      <t>イジョウ</t>
    </rPh>
    <rPh sb="48" eb="50">
      <t>スイイ</t>
    </rPh>
    <rPh sb="55" eb="57">
      <t>ルイセキ</t>
    </rPh>
    <rPh sb="57" eb="60">
      <t>ケッソンキン</t>
    </rPh>
    <rPh sb="61" eb="63">
      <t>ハッセイ</t>
    </rPh>
    <rPh sb="73" eb="76">
      <t>シュウエキセイ</t>
    </rPh>
    <rPh sb="77" eb="79">
      <t>リョウコウ</t>
    </rPh>
    <rPh sb="83" eb="84">
      <t>イ</t>
    </rPh>
    <rPh sb="88" eb="90">
      <t>キュウスイ</t>
    </rPh>
    <rPh sb="90" eb="92">
      <t>シュウエキ</t>
    </rPh>
    <rPh sb="93" eb="95">
      <t>コンゴ</t>
    </rPh>
    <rPh sb="96" eb="98">
      <t>キュウスイ</t>
    </rPh>
    <rPh sb="98" eb="100">
      <t>ジンコウ</t>
    </rPh>
    <rPh sb="101" eb="102">
      <t>ミズ</t>
    </rPh>
    <rPh sb="102" eb="104">
      <t>ジュヨウ</t>
    </rPh>
    <rPh sb="105" eb="107">
      <t>ゲンショウ</t>
    </rPh>
    <rPh sb="108" eb="109">
      <t>トモナ</t>
    </rPh>
    <rPh sb="110" eb="111">
      <t>ユル</t>
    </rPh>
    <rPh sb="114" eb="116">
      <t>ゲンショウ</t>
    </rPh>
    <rPh sb="121" eb="123">
      <t>ミコ</t>
    </rPh>
    <rPh sb="131" eb="133">
      <t>ケイジョウ</t>
    </rPh>
    <rPh sb="133" eb="135">
      <t>ケイヒ</t>
    </rPh>
    <rPh sb="136" eb="138">
      <t>セツゲン</t>
    </rPh>
    <rPh sb="139" eb="142">
      <t>コウリツテキ</t>
    </rPh>
    <rPh sb="143" eb="145">
      <t>シセツ</t>
    </rPh>
    <rPh sb="145" eb="147">
      <t>リヨウ</t>
    </rPh>
    <rPh sb="148" eb="149">
      <t>ト</t>
    </rPh>
    <rPh sb="150" eb="151">
      <t>ク</t>
    </rPh>
    <rPh sb="153" eb="154">
      <t>スス</t>
    </rPh>
    <rPh sb="161" eb="163">
      <t>ヒツヨウ</t>
    </rPh>
    <rPh sb="169" eb="171">
      <t>リュウドウ</t>
    </rPh>
    <rPh sb="171" eb="173">
      <t>ヒリツ</t>
    </rPh>
    <rPh sb="176" eb="178">
      <t>ケンセツ</t>
    </rPh>
    <rPh sb="178" eb="180">
      <t>カイリョウ</t>
    </rPh>
    <rPh sb="180" eb="181">
      <t>ヒ</t>
    </rPh>
    <rPh sb="181" eb="182">
      <t>トウ</t>
    </rPh>
    <rPh sb="183" eb="185">
      <t>ザイゲン</t>
    </rPh>
    <rPh sb="186" eb="187">
      <t>ア</t>
    </rPh>
    <rPh sb="189" eb="191">
      <t>キギョウ</t>
    </rPh>
    <rPh sb="191" eb="192">
      <t>サイ</t>
    </rPh>
    <rPh sb="193" eb="195">
      <t>リュウドウ</t>
    </rPh>
    <rPh sb="195" eb="197">
      <t>フサイ</t>
    </rPh>
    <rPh sb="199" eb="201">
      <t>ゲンショウ</t>
    </rPh>
    <rPh sb="201" eb="203">
      <t>ケイコウ</t>
    </rPh>
    <rPh sb="208" eb="209">
      <t>トウ</t>
    </rPh>
    <rPh sb="212" eb="214">
      <t>スウチ</t>
    </rPh>
    <rPh sb="215" eb="217">
      <t>カイゼン</t>
    </rPh>
    <rPh sb="217" eb="219">
      <t>ケイコウ</t>
    </rPh>
    <rPh sb="225" eb="227">
      <t>キギョウ</t>
    </rPh>
    <rPh sb="227" eb="228">
      <t>サイ</t>
    </rPh>
    <rPh sb="228" eb="230">
      <t>ザンダカ</t>
    </rPh>
    <rPh sb="230" eb="231">
      <t>タイ</t>
    </rPh>
    <rPh sb="231" eb="233">
      <t>キュウスイ</t>
    </rPh>
    <rPh sb="233" eb="235">
      <t>シュウエキ</t>
    </rPh>
    <rPh sb="235" eb="237">
      <t>ヒリツ</t>
    </rPh>
    <rPh sb="240" eb="242">
      <t>キカン</t>
    </rPh>
    <rPh sb="242" eb="244">
      <t>シセツ</t>
    </rPh>
    <rPh sb="246" eb="248">
      <t>センコウ</t>
    </rPh>
    <rPh sb="248" eb="250">
      <t>トウシ</t>
    </rPh>
    <rPh sb="251" eb="253">
      <t>エイキョウ</t>
    </rPh>
    <rPh sb="253" eb="254">
      <t>トウ</t>
    </rPh>
    <rPh sb="258" eb="260">
      <t>ルイジ</t>
    </rPh>
    <rPh sb="260" eb="262">
      <t>ダンタイ</t>
    </rPh>
    <rPh sb="263" eb="265">
      <t>ヒカク</t>
    </rPh>
    <rPh sb="268" eb="269">
      <t>タカ</t>
    </rPh>
    <rPh sb="270" eb="272">
      <t>ケイコウ</t>
    </rPh>
    <rPh sb="277" eb="279">
      <t>キギョウ</t>
    </rPh>
    <rPh sb="279" eb="280">
      <t>サイ</t>
    </rPh>
    <rPh sb="280" eb="282">
      <t>ザンダカ</t>
    </rPh>
    <rPh sb="283" eb="285">
      <t>ゲンショウ</t>
    </rPh>
    <rPh sb="286" eb="287">
      <t>トモナ</t>
    </rPh>
    <rPh sb="290" eb="292">
      <t>ゲンショウ</t>
    </rPh>
    <rPh sb="299" eb="301">
      <t>キュウスイ</t>
    </rPh>
    <rPh sb="301" eb="303">
      <t>ゲンカ</t>
    </rPh>
    <rPh sb="306" eb="308">
      <t>ネンネン</t>
    </rPh>
    <rPh sb="310" eb="312">
      <t>ケイコウ</t>
    </rPh>
    <rPh sb="318" eb="320">
      <t>ルイジ</t>
    </rPh>
    <rPh sb="320" eb="322">
      <t>ダンタイ</t>
    </rPh>
    <rPh sb="324" eb="326">
      <t>ヒカク</t>
    </rPh>
    <rPh sb="328" eb="330">
      <t>イゼン</t>
    </rPh>
    <rPh sb="333" eb="334">
      <t>タカ</t>
    </rPh>
    <rPh sb="335" eb="337">
      <t>スイジュン</t>
    </rPh>
    <rPh sb="338" eb="340">
      <t>スイイ</t>
    </rPh>
    <rPh sb="347" eb="350">
      <t>コウリツテキ</t>
    </rPh>
    <rPh sb="351" eb="353">
      <t>シセツ</t>
    </rPh>
    <rPh sb="353" eb="355">
      <t>リヨウ</t>
    </rPh>
    <rPh sb="358" eb="360">
      <t>イジ</t>
    </rPh>
    <rPh sb="360" eb="363">
      <t>カンリヒ</t>
    </rPh>
    <rPh sb="364" eb="366">
      <t>サクゲン</t>
    </rPh>
    <rPh sb="366" eb="367">
      <t>トウ</t>
    </rPh>
    <rPh sb="368" eb="370">
      <t>ゲンカ</t>
    </rPh>
    <rPh sb="371" eb="372">
      <t>シ</t>
    </rPh>
    <rPh sb="374" eb="376">
      <t>ケイジョウ</t>
    </rPh>
    <rPh sb="376" eb="378">
      <t>ケイヒ</t>
    </rPh>
    <rPh sb="379" eb="381">
      <t>イッソウ</t>
    </rPh>
    <rPh sb="382" eb="384">
      <t>セツゲン</t>
    </rPh>
    <rPh sb="385" eb="387">
      <t>ヒツヨウ</t>
    </rPh>
    <rPh sb="393" eb="396">
      <t>ユウシュウ</t>
    </rPh>
    <rPh sb="399" eb="400">
      <t>オモ</t>
    </rPh>
    <rPh sb="401" eb="403">
      <t>ロウスイ</t>
    </rPh>
    <rPh sb="404" eb="406">
      <t>キイン</t>
    </rPh>
    <rPh sb="409" eb="410">
      <t>カンガ</t>
    </rPh>
    <rPh sb="453" eb="455">
      <t>ハイスイ</t>
    </rPh>
    <rPh sb="460" eb="462">
      <t>ミナオ</t>
    </rPh>
    <rPh sb="466" eb="469">
      <t>コウリツテキ</t>
    </rPh>
    <rPh sb="470" eb="472">
      <t>ハイスイ</t>
    </rPh>
    <rPh sb="472" eb="474">
      <t>ケイトウ</t>
    </rPh>
    <rPh sb="475" eb="477">
      <t>カクリツ</t>
    </rPh>
    <rPh sb="478" eb="480">
      <t>メザ</t>
    </rPh>
    <phoneticPr fontId="7"/>
  </si>
  <si>
    <t>　平成29年3月に伊賀市水道事業基本計画（水道事業ビジョン）を策定し、計画期間である平成29年度から平成43年度までの15年間の収支見通しでは、企業債の減少等により、現状の料金体系を維持した事業運営が可能であると判断している。
　今後はこの水道事業ビジョンに基づき、将来の事業環境を見据えた持続可能な水道事業の運営に向け、市内で最も新しい浄水場施設であるゆめが丘浄水場を最大限に活用することを前提に、非効率な施設の統廃合、ダウンサイジングを行うことで施設利用率の向上を図るとともに、更なる経費の削減や、耐用年数を超える管路、老朽化施設の更新・耐震化等を計画的に進めたい。
　</t>
    <rPh sb="1" eb="3">
      <t>ヘイセイ</t>
    </rPh>
    <rPh sb="5" eb="6">
      <t>ネン</t>
    </rPh>
    <rPh sb="7" eb="8">
      <t>ガツ</t>
    </rPh>
    <rPh sb="9" eb="11">
      <t>イガ</t>
    </rPh>
    <rPh sb="11" eb="12">
      <t>シ</t>
    </rPh>
    <rPh sb="12" eb="14">
      <t>スイドウ</t>
    </rPh>
    <rPh sb="14" eb="16">
      <t>ジギョウ</t>
    </rPh>
    <rPh sb="16" eb="18">
      <t>キホン</t>
    </rPh>
    <rPh sb="18" eb="20">
      <t>ケイカク</t>
    </rPh>
    <rPh sb="21" eb="23">
      <t>スイドウ</t>
    </rPh>
    <rPh sb="23" eb="25">
      <t>ジギョウ</t>
    </rPh>
    <rPh sb="31" eb="33">
      <t>サクテイ</t>
    </rPh>
    <rPh sb="35" eb="37">
      <t>ケイカク</t>
    </rPh>
    <rPh sb="37" eb="39">
      <t>キカン</t>
    </rPh>
    <rPh sb="42" eb="44">
      <t>ヘイセイ</t>
    </rPh>
    <rPh sb="46" eb="48">
      <t>ネンド</t>
    </rPh>
    <rPh sb="50" eb="52">
      <t>ヘイセイ</t>
    </rPh>
    <rPh sb="54" eb="56">
      <t>ネンド</t>
    </rPh>
    <rPh sb="61" eb="62">
      <t>ネン</t>
    </rPh>
    <rPh sb="62" eb="63">
      <t>カン</t>
    </rPh>
    <rPh sb="64" eb="66">
      <t>シュウシ</t>
    </rPh>
    <rPh sb="66" eb="68">
      <t>ミトオ</t>
    </rPh>
    <rPh sb="72" eb="74">
      <t>キギョウ</t>
    </rPh>
    <rPh sb="74" eb="75">
      <t>サイ</t>
    </rPh>
    <rPh sb="76" eb="78">
      <t>ゲンショウ</t>
    </rPh>
    <rPh sb="78" eb="79">
      <t>トウ</t>
    </rPh>
    <rPh sb="83" eb="85">
      <t>ゲンジョウ</t>
    </rPh>
    <rPh sb="86" eb="88">
      <t>リョウキン</t>
    </rPh>
    <rPh sb="88" eb="90">
      <t>タイケイ</t>
    </rPh>
    <rPh sb="91" eb="93">
      <t>イジ</t>
    </rPh>
    <rPh sb="95" eb="97">
      <t>ジギョウ</t>
    </rPh>
    <rPh sb="97" eb="99">
      <t>ウンエイ</t>
    </rPh>
    <rPh sb="100" eb="102">
      <t>カノウ</t>
    </rPh>
    <rPh sb="106" eb="108">
      <t>ハンダン</t>
    </rPh>
    <rPh sb="115" eb="117">
      <t>コンゴ</t>
    </rPh>
    <rPh sb="120" eb="122">
      <t>スイドウ</t>
    </rPh>
    <rPh sb="122" eb="124">
      <t>ジギョウ</t>
    </rPh>
    <rPh sb="129" eb="130">
      <t>モト</t>
    </rPh>
    <rPh sb="133" eb="135">
      <t>ショウライ</t>
    </rPh>
    <rPh sb="136" eb="138">
      <t>ジギョウ</t>
    </rPh>
    <rPh sb="138" eb="140">
      <t>カンキョウ</t>
    </rPh>
    <rPh sb="141" eb="143">
      <t>ミス</t>
    </rPh>
    <rPh sb="145" eb="147">
      <t>ジゾク</t>
    </rPh>
    <rPh sb="147" eb="149">
      <t>カノウ</t>
    </rPh>
    <rPh sb="150" eb="152">
      <t>スイドウ</t>
    </rPh>
    <rPh sb="152" eb="154">
      <t>ジギョウ</t>
    </rPh>
    <rPh sb="155" eb="157">
      <t>ウンエイ</t>
    </rPh>
    <rPh sb="158" eb="159">
      <t>ム</t>
    </rPh>
    <rPh sb="161" eb="163">
      <t>シナイ</t>
    </rPh>
    <rPh sb="164" eb="165">
      <t>モット</t>
    </rPh>
    <rPh sb="166" eb="167">
      <t>アタラ</t>
    </rPh>
    <rPh sb="169" eb="171">
      <t>ジョウスイ</t>
    </rPh>
    <rPh sb="171" eb="172">
      <t>ジョウ</t>
    </rPh>
    <rPh sb="172" eb="174">
      <t>シセツ</t>
    </rPh>
    <rPh sb="180" eb="181">
      <t>オカ</t>
    </rPh>
    <rPh sb="181" eb="183">
      <t>ジョウスイ</t>
    </rPh>
    <rPh sb="183" eb="184">
      <t>ジョウ</t>
    </rPh>
    <rPh sb="185" eb="188">
      <t>サイダイゲン</t>
    </rPh>
    <rPh sb="189" eb="191">
      <t>カツヨウ</t>
    </rPh>
    <rPh sb="196" eb="198">
      <t>ゼンテイ</t>
    </rPh>
    <rPh sb="200" eb="203">
      <t>ヒコウリツ</t>
    </rPh>
    <rPh sb="204" eb="206">
      <t>シセツ</t>
    </rPh>
    <rPh sb="207" eb="210">
      <t>トウハイゴウ</t>
    </rPh>
    <rPh sb="220" eb="221">
      <t>オコナ</t>
    </rPh>
    <rPh sb="225" eb="227">
      <t>シセツ</t>
    </rPh>
    <rPh sb="227" eb="230">
      <t>リヨウリツ</t>
    </rPh>
    <rPh sb="231" eb="233">
      <t>コウジョウ</t>
    </rPh>
    <rPh sb="234" eb="235">
      <t>ハカ</t>
    </rPh>
    <rPh sb="241" eb="242">
      <t>サラ</t>
    </rPh>
    <rPh sb="244" eb="246">
      <t>ケイヒ</t>
    </rPh>
    <rPh sb="247" eb="249">
      <t>サクゲン</t>
    </rPh>
    <rPh sb="251" eb="253">
      <t>タイヨウ</t>
    </rPh>
    <rPh sb="253" eb="255">
      <t>ネンスウ</t>
    </rPh>
    <rPh sb="256" eb="257">
      <t>コ</t>
    </rPh>
    <rPh sb="259" eb="261">
      <t>カンロ</t>
    </rPh>
    <rPh sb="262" eb="265">
      <t>ロウキュウカ</t>
    </rPh>
    <rPh sb="265" eb="267">
      <t>シセツ</t>
    </rPh>
    <rPh sb="268" eb="270">
      <t>コウシン</t>
    </rPh>
    <rPh sb="271" eb="273">
      <t>タイシン</t>
    </rPh>
    <rPh sb="273" eb="274">
      <t>カ</t>
    </rPh>
    <rPh sb="274" eb="275">
      <t>トウ</t>
    </rPh>
    <rPh sb="276" eb="279">
      <t>ケイカクテキ</t>
    </rPh>
    <rPh sb="280" eb="28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</si>
</sst>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u/>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0.51</c:v>
                </c:pt>
                <c:pt idx="1">
                  <c:v>0.98</c:v>
                </c:pt>
                <c:pt idx="2">
                  <c:v>0.28000000000000003</c:v>
                </c:pt>
                <c:pt idx="3">
                  <c:v>0.48</c:v>
                </c:pt>
                <c:pt idx="4">
                  <c:v>0.15</c:v>
                </c:pt>
              </c:numCache>
            </c:numRef>
          </c:val>
        </c:ser>
        <c:dLbls>
          <c:showLegendKey val="0"/>
          <c:showVal val="0"/>
          <c:showCatName val="0"/>
          <c:showSerName val="0"/>
          <c:showPercent val="0"/>
          <c:showBubbleSize val="0"/>
        </c:dLbls>
        <c:gapWidth val="150"/>
        <c:axId val="86163456"/>
        <c:axId val="861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6163456"/>
        <c:axId val="86165376"/>
      </c:lineChart>
      <c:dateAx>
        <c:axId val="86163456"/>
        <c:scaling>
          <c:orientation val="minMax"/>
        </c:scaling>
        <c:delete val="1"/>
        <c:axPos val="b"/>
        <c:numFmt formatCode="ge" sourceLinked="1"/>
        <c:majorTickMark val="none"/>
        <c:minorTickMark val="none"/>
        <c:tickLblPos val="none"/>
        <c:crossAx val="86165376"/>
        <c:crosses val="autoZero"/>
        <c:auto val="1"/>
        <c:lblOffset val="100"/>
        <c:baseTimeUnit val="years"/>
      </c:dateAx>
      <c:valAx>
        <c:axId val="861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57.95</c:v>
                </c:pt>
                <c:pt idx="1">
                  <c:v>57.81</c:v>
                </c:pt>
                <c:pt idx="2">
                  <c:v>55.82</c:v>
                </c:pt>
                <c:pt idx="3">
                  <c:v>58.15</c:v>
                </c:pt>
                <c:pt idx="4">
                  <c:v>58.85</c:v>
                </c:pt>
              </c:numCache>
            </c:numRef>
          </c:val>
        </c:ser>
        <c:dLbls>
          <c:showLegendKey val="0"/>
          <c:showVal val="0"/>
          <c:showCatName val="0"/>
          <c:showSerName val="0"/>
          <c:showPercent val="0"/>
          <c:showBubbleSize val="0"/>
        </c:dLbls>
        <c:gapWidth val="150"/>
        <c:axId val="43597824"/>
        <c:axId val="435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43597824"/>
        <c:axId val="43599744"/>
      </c:lineChart>
      <c:dateAx>
        <c:axId val="43597824"/>
        <c:scaling>
          <c:orientation val="minMax"/>
        </c:scaling>
        <c:delete val="1"/>
        <c:axPos val="b"/>
        <c:numFmt formatCode="ge" sourceLinked="1"/>
        <c:majorTickMark val="none"/>
        <c:minorTickMark val="none"/>
        <c:tickLblPos val="none"/>
        <c:crossAx val="43599744"/>
        <c:crosses val="autoZero"/>
        <c:auto val="1"/>
        <c:lblOffset val="100"/>
        <c:baseTimeUnit val="years"/>
      </c:dateAx>
      <c:valAx>
        <c:axId val="435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81.22</c:v>
                </c:pt>
                <c:pt idx="1">
                  <c:v>80.58</c:v>
                </c:pt>
                <c:pt idx="2">
                  <c:v>81.900000000000006</c:v>
                </c:pt>
                <c:pt idx="3">
                  <c:v>80.64</c:v>
                </c:pt>
                <c:pt idx="4">
                  <c:v>81.540000000000006</c:v>
                </c:pt>
              </c:numCache>
            </c:numRef>
          </c:val>
        </c:ser>
        <c:dLbls>
          <c:showLegendKey val="0"/>
          <c:showVal val="0"/>
          <c:showCatName val="0"/>
          <c:showSerName val="0"/>
          <c:showPercent val="0"/>
          <c:showBubbleSize val="0"/>
        </c:dLbls>
        <c:gapWidth val="150"/>
        <c:axId val="43617664"/>
        <c:axId val="436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43617664"/>
        <c:axId val="43619840"/>
      </c:lineChart>
      <c:dateAx>
        <c:axId val="43617664"/>
        <c:scaling>
          <c:orientation val="minMax"/>
        </c:scaling>
        <c:delete val="1"/>
        <c:axPos val="b"/>
        <c:numFmt formatCode="ge" sourceLinked="1"/>
        <c:majorTickMark val="none"/>
        <c:minorTickMark val="none"/>
        <c:tickLblPos val="none"/>
        <c:crossAx val="43619840"/>
        <c:crosses val="autoZero"/>
        <c:auto val="1"/>
        <c:lblOffset val="100"/>
        <c:baseTimeUnit val="years"/>
      </c:dateAx>
      <c:valAx>
        <c:axId val="436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89.46</c:v>
                </c:pt>
                <c:pt idx="1">
                  <c:v>105.08</c:v>
                </c:pt>
                <c:pt idx="2">
                  <c:v>107.49</c:v>
                </c:pt>
                <c:pt idx="3">
                  <c:v>111.4</c:v>
                </c:pt>
                <c:pt idx="4">
                  <c:v>116.08</c:v>
                </c:pt>
              </c:numCache>
            </c:numRef>
          </c:val>
        </c:ser>
        <c:dLbls>
          <c:showLegendKey val="0"/>
          <c:showVal val="0"/>
          <c:showCatName val="0"/>
          <c:showSerName val="0"/>
          <c:showPercent val="0"/>
          <c:showBubbleSize val="0"/>
        </c:dLbls>
        <c:gapWidth val="150"/>
        <c:axId val="101025280"/>
        <c:axId val="1010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1025280"/>
        <c:axId val="101027200"/>
      </c:lineChart>
      <c:dateAx>
        <c:axId val="101025280"/>
        <c:scaling>
          <c:orientation val="minMax"/>
        </c:scaling>
        <c:delete val="1"/>
        <c:axPos val="b"/>
        <c:numFmt formatCode="ge" sourceLinked="1"/>
        <c:majorTickMark val="none"/>
        <c:minorTickMark val="none"/>
        <c:tickLblPos val="none"/>
        <c:crossAx val="101027200"/>
        <c:crosses val="autoZero"/>
        <c:auto val="1"/>
        <c:lblOffset val="100"/>
        <c:baseTimeUnit val="years"/>
      </c:dateAx>
      <c:valAx>
        <c:axId val="10102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25.67</c:v>
                </c:pt>
                <c:pt idx="1">
                  <c:v>27.14</c:v>
                </c:pt>
                <c:pt idx="2">
                  <c:v>35.049999999999997</c:v>
                </c:pt>
                <c:pt idx="3">
                  <c:v>37.21</c:v>
                </c:pt>
                <c:pt idx="4">
                  <c:v>39.450000000000003</c:v>
                </c:pt>
              </c:numCache>
            </c:numRef>
          </c:val>
        </c:ser>
        <c:dLbls>
          <c:showLegendKey val="0"/>
          <c:showVal val="0"/>
          <c:showCatName val="0"/>
          <c:showSerName val="0"/>
          <c:showPercent val="0"/>
          <c:showBubbleSize val="0"/>
        </c:dLbls>
        <c:gapWidth val="150"/>
        <c:axId val="5397504"/>
        <c:axId val="54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5397504"/>
        <c:axId val="5407872"/>
      </c:lineChart>
      <c:dateAx>
        <c:axId val="5397504"/>
        <c:scaling>
          <c:orientation val="minMax"/>
        </c:scaling>
        <c:delete val="1"/>
        <c:axPos val="b"/>
        <c:numFmt formatCode="ge" sourceLinked="1"/>
        <c:majorTickMark val="none"/>
        <c:minorTickMark val="none"/>
        <c:tickLblPos val="none"/>
        <c:crossAx val="5407872"/>
        <c:crosses val="autoZero"/>
        <c:auto val="1"/>
        <c:lblOffset val="100"/>
        <c:baseTimeUnit val="years"/>
      </c:dateAx>
      <c:valAx>
        <c:axId val="54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5.85</c:v>
                </c:pt>
                <c:pt idx="1">
                  <c:v>5.67</c:v>
                </c:pt>
                <c:pt idx="2">
                  <c:v>5.89</c:v>
                </c:pt>
                <c:pt idx="3">
                  <c:v>21.25</c:v>
                </c:pt>
                <c:pt idx="4">
                  <c:v>6.4</c:v>
                </c:pt>
              </c:numCache>
            </c:numRef>
          </c:val>
        </c:ser>
        <c:dLbls>
          <c:showLegendKey val="0"/>
          <c:showVal val="0"/>
          <c:showCatName val="0"/>
          <c:showSerName val="0"/>
          <c:showPercent val="0"/>
          <c:showBubbleSize val="0"/>
        </c:dLbls>
        <c:gapWidth val="150"/>
        <c:axId val="43453056"/>
        <c:axId val="434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43453056"/>
        <c:axId val="43455232"/>
      </c:lineChart>
      <c:dateAx>
        <c:axId val="43453056"/>
        <c:scaling>
          <c:orientation val="minMax"/>
        </c:scaling>
        <c:delete val="1"/>
        <c:axPos val="b"/>
        <c:numFmt formatCode="ge" sourceLinked="1"/>
        <c:majorTickMark val="none"/>
        <c:minorTickMark val="none"/>
        <c:tickLblPos val="none"/>
        <c:crossAx val="43455232"/>
        <c:crosses val="autoZero"/>
        <c:auto val="1"/>
        <c:lblOffset val="100"/>
        <c:baseTimeUnit val="years"/>
      </c:dateAx>
      <c:valAx>
        <c:axId val="434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24.44</c:v>
                </c:pt>
                <c:pt idx="1">
                  <c:v>20.09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3510016"/>
        <c:axId val="435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43510016"/>
        <c:axId val="43512192"/>
      </c:lineChart>
      <c:dateAx>
        <c:axId val="43510016"/>
        <c:scaling>
          <c:orientation val="minMax"/>
        </c:scaling>
        <c:delete val="1"/>
        <c:axPos val="b"/>
        <c:numFmt formatCode="ge" sourceLinked="1"/>
        <c:majorTickMark val="none"/>
        <c:minorTickMark val="none"/>
        <c:tickLblPos val="none"/>
        <c:crossAx val="43512192"/>
        <c:crosses val="autoZero"/>
        <c:auto val="1"/>
        <c:lblOffset val="100"/>
        <c:baseTimeUnit val="years"/>
      </c:dateAx>
      <c:valAx>
        <c:axId val="4351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697.45</c:v>
                </c:pt>
                <c:pt idx="1">
                  <c:v>1218.74</c:v>
                </c:pt>
                <c:pt idx="2">
                  <c:v>190.68</c:v>
                </c:pt>
                <c:pt idx="3">
                  <c:v>197.04</c:v>
                </c:pt>
                <c:pt idx="4">
                  <c:v>251.97</c:v>
                </c:pt>
              </c:numCache>
            </c:numRef>
          </c:val>
        </c:ser>
        <c:dLbls>
          <c:showLegendKey val="0"/>
          <c:showVal val="0"/>
          <c:showCatName val="0"/>
          <c:showSerName val="0"/>
          <c:showPercent val="0"/>
          <c:showBubbleSize val="0"/>
        </c:dLbls>
        <c:gapWidth val="150"/>
        <c:axId val="43526400"/>
        <c:axId val="435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43526400"/>
        <c:axId val="43528576"/>
      </c:lineChart>
      <c:dateAx>
        <c:axId val="43526400"/>
        <c:scaling>
          <c:orientation val="minMax"/>
        </c:scaling>
        <c:delete val="1"/>
        <c:axPos val="b"/>
        <c:numFmt formatCode="ge" sourceLinked="1"/>
        <c:majorTickMark val="none"/>
        <c:minorTickMark val="none"/>
        <c:tickLblPos val="none"/>
        <c:crossAx val="43528576"/>
        <c:crosses val="autoZero"/>
        <c:auto val="1"/>
        <c:lblOffset val="100"/>
        <c:baseTimeUnit val="years"/>
      </c:dateAx>
      <c:valAx>
        <c:axId val="4352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775.35</c:v>
                </c:pt>
                <c:pt idx="1">
                  <c:v>747.19</c:v>
                </c:pt>
                <c:pt idx="2">
                  <c:v>718.95</c:v>
                </c:pt>
                <c:pt idx="3">
                  <c:v>672.48</c:v>
                </c:pt>
                <c:pt idx="4">
                  <c:v>613.04</c:v>
                </c:pt>
              </c:numCache>
            </c:numRef>
          </c:val>
        </c:ser>
        <c:dLbls>
          <c:showLegendKey val="0"/>
          <c:showVal val="0"/>
          <c:showCatName val="0"/>
          <c:showSerName val="0"/>
          <c:showPercent val="0"/>
          <c:showBubbleSize val="0"/>
        </c:dLbls>
        <c:gapWidth val="150"/>
        <c:axId val="43546112"/>
        <c:axId val="435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43546112"/>
        <c:axId val="43548032"/>
      </c:lineChart>
      <c:dateAx>
        <c:axId val="43546112"/>
        <c:scaling>
          <c:orientation val="minMax"/>
        </c:scaling>
        <c:delete val="1"/>
        <c:axPos val="b"/>
        <c:numFmt formatCode="ge" sourceLinked="1"/>
        <c:majorTickMark val="none"/>
        <c:minorTickMark val="none"/>
        <c:tickLblPos val="none"/>
        <c:crossAx val="43548032"/>
        <c:crosses val="autoZero"/>
        <c:auto val="1"/>
        <c:lblOffset val="100"/>
        <c:baseTimeUnit val="years"/>
      </c:dateAx>
      <c:valAx>
        <c:axId val="4354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82.3</c:v>
                </c:pt>
                <c:pt idx="1">
                  <c:v>97.5</c:v>
                </c:pt>
                <c:pt idx="2">
                  <c:v>100.65</c:v>
                </c:pt>
                <c:pt idx="3">
                  <c:v>106.03</c:v>
                </c:pt>
                <c:pt idx="4">
                  <c:v>112.09</c:v>
                </c:pt>
              </c:numCache>
            </c:numRef>
          </c:val>
        </c:ser>
        <c:dLbls>
          <c:showLegendKey val="0"/>
          <c:showVal val="0"/>
          <c:showCatName val="0"/>
          <c:showSerName val="0"/>
          <c:showPercent val="0"/>
          <c:showBubbleSize val="0"/>
        </c:dLbls>
        <c:gapWidth val="150"/>
        <c:axId val="43561728"/>
        <c:axId val="435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43561728"/>
        <c:axId val="43563648"/>
      </c:lineChart>
      <c:dateAx>
        <c:axId val="43561728"/>
        <c:scaling>
          <c:orientation val="minMax"/>
        </c:scaling>
        <c:delete val="1"/>
        <c:axPos val="b"/>
        <c:numFmt formatCode="ge" sourceLinked="1"/>
        <c:majorTickMark val="none"/>
        <c:minorTickMark val="none"/>
        <c:tickLblPos val="none"/>
        <c:crossAx val="43563648"/>
        <c:crosses val="autoZero"/>
        <c:auto val="1"/>
        <c:lblOffset val="100"/>
        <c:baseTimeUnit val="years"/>
      </c:dateAx>
      <c:valAx>
        <c:axId val="435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255.68</c:v>
                </c:pt>
                <c:pt idx="1">
                  <c:v>216.18</c:v>
                </c:pt>
                <c:pt idx="2">
                  <c:v>208.73</c:v>
                </c:pt>
                <c:pt idx="3">
                  <c:v>198.57</c:v>
                </c:pt>
                <c:pt idx="4">
                  <c:v>188.81</c:v>
                </c:pt>
              </c:numCache>
            </c:numRef>
          </c:val>
        </c:ser>
        <c:dLbls>
          <c:showLegendKey val="0"/>
          <c:showVal val="0"/>
          <c:showCatName val="0"/>
          <c:showSerName val="0"/>
          <c:showPercent val="0"/>
          <c:showBubbleSize val="0"/>
        </c:dLbls>
        <c:gapWidth val="150"/>
        <c:axId val="43577728"/>
        <c:axId val="435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43577728"/>
        <c:axId val="43579648"/>
      </c:lineChart>
      <c:dateAx>
        <c:axId val="43577728"/>
        <c:scaling>
          <c:orientation val="minMax"/>
        </c:scaling>
        <c:delete val="1"/>
        <c:axPos val="b"/>
        <c:numFmt formatCode="ge" sourceLinked="1"/>
        <c:majorTickMark val="none"/>
        <c:minorTickMark val="none"/>
        <c:tickLblPos val="none"/>
        <c:crossAx val="43579648"/>
        <c:crosses val="autoZero"/>
        <c:auto val="1"/>
        <c:lblOffset val="100"/>
        <c:baseTimeUnit val="years"/>
      </c:dateAx>
      <c:valAx>
        <c:axId val="435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34" zoomScale="73" zoomScaleNormal="73" workbookViewId="0">
      <selection activeCell="CD68" sqref="CD6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伊賀市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93892</v>
      </c>
      <c r="AM8" s="71"/>
      <c r="AN8" s="71"/>
      <c r="AO8" s="71"/>
      <c r="AP8" s="71"/>
      <c r="AQ8" s="71"/>
      <c r="AR8" s="71"/>
      <c r="AS8" s="71"/>
      <c r="AT8" s="67">
        <f>データ!$S$6</f>
        <v>558.23</v>
      </c>
      <c r="AU8" s="68"/>
      <c r="AV8" s="68"/>
      <c r="AW8" s="68"/>
      <c r="AX8" s="68"/>
      <c r="AY8" s="68"/>
      <c r="AZ8" s="68"/>
      <c r="BA8" s="68"/>
      <c r="BB8" s="70">
        <f>データ!$T$6</f>
        <v>168.2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65.37</v>
      </c>
      <c r="J10" s="68"/>
      <c r="K10" s="68"/>
      <c r="L10" s="68"/>
      <c r="M10" s="68"/>
      <c r="N10" s="68"/>
      <c r="O10" s="69"/>
      <c r="P10" s="70">
        <f>データ!$P$6</f>
        <v>99.42</v>
      </c>
      <c r="Q10" s="70"/>
      <c r="R10" s="70"/>
      <c r="S10" s="70"/>
      <c r="T10" s="70"/>
      <c r="U10" s="70"/>
      <c r="V10" s="70"/>
      <c r="W10" s="71">
        <f>データ!$Q$6</f>
        <v>3456</v>
      </c>
      <c r="X10" s="71"/>
      <c r="Y10" s="71"/>
      <c r="Z10" s="71"/>
      <c r="AA10" s="71"/>
      <c r="AB10" s="71"/>
      <c r="AC10" s="71"/>
      <c r="AD10" s="2"/>
      <c r="AE10" s="2"/>
      <c r="AF10" s="2"/>
      <c r="AG10" s="2"/>
      <c r="AH10" s="5"/>
      <c r="AI10" s="5"/>
      <c r="AJ10" s="5"/>
      <c r="AK10" s="5"/>
      <c r="AL10" s="71">
        <f>データ!$U$6</f>
        <v>92821</v>
      </c>
      <c r="AM10" s="71"/>
      <c r="AN10" s="71"/>
      <c r="AO10" s="71"/>
      <c r="AP10" s="71"/>
      <c r="AQ10" s="71"/>
      <c r="AR10" s="71"/>
      <c r="AS10" s="71"/>
      <c r="AT10" s="67">
        <f>データ!$V$6</f>
        <v>215.8</v>
      </c>
      <c r="AU10" s="68"/>
      <c r="AV10" s="68"/>
      <c r="AW10" s="68"/>
      <c r="AX10" s="68"/>
      <c r="AY10" s="68"/>
      <c r="AZ10" s="68"/>
      <c r="BA10" s="68"/>
      <c r="BB10" s="70">
        <f>データ!$W$6</f>
        <v>430.13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242161</v>
      </c>
      <c r="D6" s="34">
        <f t="shared" si="3"/>
        <v>46</v>
      </c>
      <c r="E6" s="34">
        <f t="shared" si="3"/>
        <v>1</v>
      </c>
      <c r="F6" s="34">
        <f t="shared" si="3"/>
        <v>0</v>
      </c>
      <c r="G6" s="34">
        <f t="shared" si="3"/>
        <v>1</v>
      </c>
      <c r="H6" s="34" t="str">
        <f t="shared" si="3"/>
        <v>三重県　伊賀市</v>
      </c>
      <c r="I6" s="34" t="str">
        <f t="shared" si="3"/>
        <v>法適用</v>
      </c>
      <c r="J6" s="34" t="str">
        <f t="shared" si="3"/>
        <v>水道事業</v>
      </c>
      <c r="K6" s="34" t="str">
        <f t="shared" si="3"/>
        <v>末端給水事業</v>
      </c>
      <c r="L6" s="34" t="str">
        <f t="shared" si="3"/>
        <v>A4</v>
      </c>
      <c r="M6" s="34">
        <f t="shared" si="3"/>
        <v>0</v>
      </c>
      <c r="N6" s="35" t="str">
        <f t="shared" si="3"/>
        <v>-</v>
      </c>
      <c r="O6" s="35">
        <f t="shared" si="3"/>
        <v>65.37</v>
      </c>
      <c r="P6" s="35">
        <f t="shared" si="3"/>
        <v>99.42</v>
      </c>
      <c r="Q6" s="35">
        <f t="shared" si="3"/>
        <v>3456</v>
      </c>
      <c r="R6" s="35">
        <f t="shared" si="3"/>
        <v>93892</v>
      </c>
      <c r="S6" s="35">
        <f t="shared" si="3"/>
        <v>558.23</v>
      </c>
      <c r="T6" s="35">
        <f t="shared" si="3"/>
        <v>168.2</v>
      </c>
      <c r="U6" s="35">
        <f t="shared" si="3"/>
        <v>92821</v>
      </c>
      <c r="V6" s="35">
        <f t="shared" si="3"/>
        <v>215.8</v>
      </c>
      <c r="W6" s="35">
        <f t="shared" si="3"/>
        <v>430.13</v>
      </c>
      <c r="X6" s="36">
        <f>IF(X7="",NA(),X7)</f>
        <v>89.46</v>
      </c>
      <c r="Y6" s="36">
        <f t="shared" ref="Y6:AG6" si="4">IF(Y7="",NA(),Y7)</f>
        <v>105.08</v>
      </c>
      <c r="Z6" s="36">
        <f t="shared" si="4"/>
        <v>107.49</v>
      </c>
      <c r="AA6" s="36">
        <f t="shared" si="4"/>
        <v>111.4</v>
      </c>
      <c r="AB6" s="36">
        <f t="shared" si="4"/>
        <v>116.08</v>
      </c>
      <c r="AC6" s="36">
        <f t="shared" si="4"/>
        <v>108.24</v>
      </c>
      <c r="AD6" s="36">
        <f t="shared" si="4"/>
        <v>107.8</v>
      </c>
      <c r="AE6" s="36">
        <f t="shared" si="4"/>
        <v>111.96</v>
      </c>
      <c r="AF6" s="36">
        <f t="shared" si="4"/>
        <v>112.69</v>
      </c>
      <c r="AG6" s="36">
        <f t="shared" si="4"/>
        <v>113.16</v>
      </c>
      <c r="AH6" s="35" t="str">
        <f>IF(AH7="","",IF(AH7="-","【-】","【"&amp;SUBSTITUTE(TEXT(AH7,"#,##0.00"),"-","△")&amp;"】"))</f>
        <v>【114.35】</v>
      </c>
      <c r="AI6" s="36">
        <f>IF(AI7="",NA(),AI7)</f>
        <v>24.44</v>
      </c>
      <c r="AJ6" s="36">
        <f t="shared" ref="AJ6:AR6" si="5">IF(AJ7="",NA(),AJ7)</f>
        <v>20.09</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697.45</v>
      </c>
      <c r="AU6" s="36">
        <f t="shared" ref="AU6:BC6" si="6">IF(AU7="",NA(),AU7)</f>
        <v>1218.74</v>
      </c>
      <c r="AV6" s="36">
        <f t="shared" si="6"/>
        <v>190.68</v>
      </c>
      <c r="AW6" s="36">
        <f t="shared" si="6"/>
        <v>197.04</v>
      </c>
      <c r="AX6" s="36">
        <f t="shared" si="6"/>
        <v>251.97</v>
      </c>
      <c r="AY6" s="36">
        <f t="shared" si="6"/>
        <v>701</v>
      </c>
      <c r="AZ6" s="36">
        <f t="shared" si="6"/>
        <v>739.59</v>
      </c>
      <c r="BA6" s="36">
        <f t="shared" si="6"/>
        <v>335.95</v>
      </c>
      <c r="BB6" s="36">
        <f t="shared" si="6"/>
        <v>346.59</v>
      </c>
      <c r="BC6" s="36">
        <f t="shared" si="6"/>
        <v>357.82</v>
      </c>
      <c r="BD6" s="35" t="str">
        <f>IF(BD7="","",IF(BD7="-","【-】","【"&amp;SUBSTITUTE(TEXT(BD7,"#,##0.00"),"-","△")&amp;"】"))</f>
        <v>【262.87】</v>
      </c>
      <c r="BE6" s="36">
        <f>IF(BE7="",NA(),BE7)</f>
        <v>775.35</v>
      </c>
      <c r="BF6" s="36">
        <f t="shared" ref="BF6:BN6" si="7">IF(BF7="",NA(),BF7)</f>
        <v>747.19</v>
      </c>
      <c r="BG6" s="36">
        <f t="shared" si="7"/>
        <v>718.95</v>
      </c>
      <c r="BH6" s="36">
        <f t="shared" si="7"/>
        <v>672.48</v>
      </c>
      <c r="BI6" s="36">
        <f t="shared" si="7"/>
        <v>613.04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82.3</v>
      </c>
      <c r="BQ6" s="36">
        <f t="shared" ref="BQ6:BY6" si="8">IF(BQ7="",NA(),BQ7)</f>
        <v>97.5</v>
      </c>
      <c r="BR6" s="36">
        <f t="shared" si="8"/>
        <v>100.65</v>
      </c>
      <c r="BS6" s="36">
        <f t="shared" si="8"/>
        <v>106.03</v>
      </c>
      <c r="BT6" s="36">
        <f t="shared" si="8"/>
        <v>112.09</v>
      </c>
      <c r="BU6" s="36">
        <f t="shared" si="8"/>
        <v>100.27</v>
      </c>
      <c r="BV6" s="36">
        <f t="shared" si="8"/>
        <v>99.46</v>
      </c>
      <c r="BW6" s="36">
        <f t="shared" si="8"/>
        <v>105.21</v>
      </c>
      <c r="BX6" s="36">
        <f t="shared" si="8"/>
        <v>105.71</v>
      </c>
      <c r="BY6" s="36">
        <f t="shared" si="8"/>
        <v>106.01</v>
      </c>
      <c r="BZ6" s="35" t="str">
        <f>IF(BZ7="","",IF(BZ7="-","【-】","【"&amp;SUBSTITUTE(TEXT(BZ7,"#,##0.00"),"-","△")&amp;"】"))</f>
        <v>【105.59】</v>
      </c>
      <c r="CA6" s="36">
        <f>IF(CA7="",NA(),CA7)</f>
        <v>255.68</v>
      </c>
      <c r="CB6" s="36">
        <f t="shared" ref="CB6:CJ6" si="9">IF(CB7="",NA(),CB7)</f>
        <v>216.18</v>
      </c>
      <c r="CC6" s="36">
        <f t="shared" si="9"/>
        <v>208.73</v>
      </c>
      <c r="CD6" s="36">
        <f t="shared" si="9"/>
        <v>198.57</v>
      </c>
      <c r="CE6" s="36">
        <f t="shared" si="9"/>
        <v>188.81</v>
      </c>
      <c r="CF6" s="36">
        <f t="shared" si="9"/>
        <v>169.62</v>
      </c>
      <c r="CG6" s="36">
        <f t="shared" si="9"/>
        <v>171.78</v>
      </c>
      <c r="CH6" s="36">
        <f t="shared" si="9"/>
        <v>162.59</v>
      </c>
      <c r="CI6" s="36">
        <f t="shared" si="9"/>
        <v>162.15</v>
      </c>
      <c r="CJ6" s="36">
        <f t="shared" si="9"/>
        <v>162.24</v>
      </c>
      <c r="CK6" s="35" t="str">
        <f>IF(CK7="","",IF(CK7="-","【-】","【"&amp;SUBSTITUTE(TEXT(CK7,"#,##0.00"),"-","△")&amp;"】"))</f>
        <v>【163.27】</v>
      </c>
      <c r="CL6" s="36">
        <f>IF(CL7="",NA(),CL7)</f>
        <v>57.95</v>
      </c>
      <c r="CM6" s="36">
        <f t="shared" ref="CM6:CU6" si="10">IF(CM7="",NA(),CM7)</f>
        <v>57.81</v>
      </c>
      <c r="CN6" s="36">
        <f t="shared" si="10"/>
        <v>55.82</v>
      </c>
      <c r="CO6" s="36">
        <f t="shared" si="10"/>
        <v>58.15</v>
      </c>
      <c r="CP6" s="36">
        <f t="shared" si="10"/>
        <v>58.85</v>
      </c>
      <c r="CQ6" s="36">
        <f t="shared" si="10"/>
        <v>59.88</v>
      </c>
      <c r="CR6" s="36">
        <f t="shared" si="10"/>
        <v>59.68</v>
      </c>
      <c r="CS6" s="36">
        <f t="shared" si="10"/>
        <v>59.17</v>
      </c>
      <c r="CT6" s="36">
        <f t="shared" si="10"/>
        <v>59.34</v>
      </c>
      <c r="CU6" s="36">
        <f t="shared" si="10"/>
        <v>59.11</v>
      </c>
      <c r="CV6" s="35" t="str">
        <f>IF(CV7="","",IF(CV7="-","【-】","【"&amp;SUBSTITUTE(TEXT(CV7,"#,##0.00"),"-","△")&amp;"】"))</f>
        <v>【59.94】</v>
      </c>
      <c r="CW6" s="36">
        <f>IF(CW7="",NA(),CW7)</f>
        <v>81.22</v>
      </c>
      <c r="CX6" s="36">
        <f t="shared" ref="CX6:DF6" si="11">IF(CX7="",NA(),CX7)</f>
        <v>80.58</v>
      </c>
      <c r="CY6" s="36">
        <f t="shared" si="11"/>
        <v>81.900000000000006</v>
      </c>
      <c r="CZ6" s="36">
        <f t="shared" si="11"/>
        <v>80.64</v>
      </c>
      <c r="DA6" s="36">
        <f t="shared" si="11"/>
        <v>81.540000000000006</v>
      </c>
      <c r="DB6" s="36">
        <f t="shared" si="11"/>
        <v>87.65</v>
      </c>
      <c r="DC6" s="36">
        <f t="shared" si="11"/>
        <v>87.63</v>
      </c>
      <c r="DD6" s="36">
        <f t="shared" si="11"/>
        <v>87.6</v>
      </c>
      <c r="DE6" s="36">
        <f t="shared" si="11"/>
        <v>87.74</v>
      </c>
      <c r="DF6" s="36">
        <f t="shared" si="11"/>
        <v>87.91</v>
      </c>
      <c r="DG6" s="35" t="str">
        <f>IF(DG7="","",IF(DG7="-","【-】","【"&amp;SUBSTITUTE(TEXT(DG7,"#,##0.00"),"-","△")&amp;"】"))</f>
        <v>【90.22】</v>
      </c>
      <c r="DH6" s="36">
        <f>IF(DH7="",NA(),DH7)</f>
        <v>25.67</v>
      </c>
      <c r="DI6" s="36">
        <f t="shared" ref="DI6:DQ6" si="12">IF(DI7="",NA(),DI7)</f>
        <v>27.14</v>
      </c>
      <c r="DJ6" s="36">
        <f t="shared" si="12"/>
        <v>35.049999999999997</v>
      </c>
      <c r="DK6" s="36">
        <f t="shared" si="12"/>
        <v>37.21</v>
      </c>
      <c r="DL6" s="36">
        <f t="shared" si="12"/>
        <v>39.450000000000003</v>
      </c>
      <c r="DM6" s="36">
        <f t="shared" si="12"/>
        <v>38.69</v>
      </c>
      <c r="DN6" s="36">
        <f t="shared" si="12"/>
        <v>39.65</v>
      </c>
      <c r="DO6" s="36">
        <f t="shared" si="12"/>
        <v>45.25</v>
      </c>
      <c r="DP6" s="36">
        <f t="shared" si="12"/>
        <v>46.27</v>
      </c>
      <c r="DQ6" s="36">
        <f t="shared" si="12"/>
        <v>46.88</v>
      </c>
      <c r="DR6" s="35" t="str">
        <f>IF(DR7="","",IF(DR7="-","【-】","【"&amp;SUBSTITUTE(TEXT(DR7,"#,##0.00"),"-","△")&amp;"】"))</f>
        <v>【47.91】</v>
      </c>
      <c r="DS6" s="36">
        <f>IF(DS7="",NA(),DS7)</f>
        <v>5.85</v>
      </c>
      <c r="DT6" s="36">
        <f t="shared" ref="DT6:EB6" si="13">IF(DT7="",NA(),DT7)</f>
        <v>5.67</v>
      </c>
      <c r="DU6" s="36">
        <f t="shared" si="13"/>
        <v>5.89</v>
      </c>
      <c r="DV6" s="36">
        <f t="shared" si="13"/>
        <v>21.25</v>
      </c>
      <c r="DW6" s="36">
        <f t="shared" si="13"/>
        <v>6.4</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0.51</v>
      </c>
      <c r="EE6" s="36">
        <f t="shared" ref="EE6:EM6" si="14">IF(EE7="",NA(),EE7)</f>
        <v>0.98</v>
      </c>
      <c r="EF6" s="36">
        <f t="shared" si="14"/>
        <v>0.28000000000000003</v>
      </c>
      <c r="EG6" s="36">
        <f t="shared" si="14"/>
        <v>0.48</v>
      </c>
      <c r="EH6" s="36">
        <f t="shared" si="14"/>
        <v>0.15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242161</v>
      </c>
      <c r="D7" s="38">
        <v>46</v>
      </c>
      <c r="E7" s="38">
        <v>1</v>
      </c>
      <c r="F7" s="38">
        <v>0</v>
      </c>
      <c r="G7" s="38">
        <v>1</v>
      </c>
      <c r="H7" s="38" t="s">
        <v>105</v>
      </c>
      <c r="I7" s="38" t="s">
        <v>106</v>
      </c>
      <c r="J7" s="38" t="s">
        <v>107</v>
      </c>
      <c r="K7" s="38" t="s">
        <v>108</v>
      </c>
      <c r="L7" s="38" t="s">
        <v>109</v>
      </c>
      <c r="M7" s="38"/>
      <c r="N7" s="39" t="s">
        <v>110</v>
      </c>
      <c r="O7" s="39">
        <v>65.37</v>
      </c>
      <c r="P7" s="39">
        <v>99.42</v>
      </c>
      <c r="Q7" s="39">
        <v>3456</v>
      </c>
      <c r="R7" s="39">
        <v>93892</v>
      </c>
      <c r="S7" s="39">
        <v>558.23</v>
      </c>
      <c r="T7" s="39">
        <v>168.2</v>
      </c>
      <c r="U7" s="39">
        <v>92821</v>
      </c>
      <c r="V7" s="39">
        <v>215.8</v>
      </c>
      <c r="W7" s="39">
        <v>430.13</v>
      </c>
      <c r="X7" s="39">
        <v>89.46</v>
      </c>
      <c r="Y7" s="39">
        <v>105.08</v>
      </c>
      <c r="Z7" s="39">
        <v>107.49</v>
      </c>
      <c r="AA7" s="39">
        <v>111.4</v>
      </c>
      <c r="AB7" s="39">
        <v>116.08</v>
      </c>
      <c r="AC7" s="39">
        <v>108.24</v>
      </c>
      <c r="AD7" s="39">
        <v>107.8</v>
      </c>
      <c r="AE7" s="39">
        <v>111.96</v>
      </c>
      <c r="AF7" s="39">
        <v>112.69</v>
      </c>
      <c r="AG7" s="39">
        <v>113.16</v>
      </c>
      <c r="AH7" s="39">
        <v>114.35</v>
      </c>
      <c r="AI7" s="39">
        <v>24.44</v>
      </c>
      <c r="AJ7" s="39">
        <v>20.09</v>
      </c>
      <c r="AK7" s="39">
        <v>0</v>
      </c>
      <c r="AL7" s="39">
        <v>0</v>
      </c>
      <c r="AM7" s="39">
        <v>0</v>
      </c>
      <c r="AN7" s="39">
        <v>4.46</v>
      </c>
      <c r="AO7" s="39">
        <v>4.3899999999999997</v>
      </c>
      <c r="AP7" s="39">
        <v>0.41</v>
      </c>
      <c r="AQ7" s="39">
        <v>0.54</v>
      </c>
      <c r="AR7" s="39">
        <v>0.68</v>
      </c>
      <c r="AS7" s="39">
        <v>0.79</v>
      </c>
      <c r="AT7" s="39">
        <v>697.45</v>
      </c>
      <c r="AU7" s="39">
        <v>1218.74</v>
      </c>
      <c r="AV7" s="39">
        <v>190.68</v>
      </c>
      <c r="AW7" s="39">
        <v>197.04</v>
      </c>
      <c r="AX7" s="39">
        <v>251.97</v>
      </c>
      <c r="AY7" s="39">
        <v>701</v>
      </c>
      <c r="AZ7" s="39">
        <v>739.59</v>
      </c>
      <c r="BA7" s="39">
        <v>335.95</v>
      </c>
      <c r="BB7" s="39">
        <v>346.59</v>
      </c>
      <c r="BC7" s="39">
        <v>357.82</v>
      </c>
      <c r="BD7" s="39">
        <v>262.87</v>
      </c>
      <c r="BE7" s="39">
        <v>775.35</v>
      </c>
      <c r="BF7" s="39">
        <v>747.19</v>
      </c>
      <c r="BG7" s="39">
        <v>718.95</v>
      </c>
      <c r="BH7" s="39">
        <v>672.48</v>
      </c>
      <c r="BI7" s="39">
        <v>613.04</v>
      </c>
      <c r="BJ7" s="39">
        <v>330.99</v>
      </c>
      <c r="BK7" s="39">
        <v>324.08999999999997</v>
      </c>
      <c r="BL7" s="39">
        <v>319.82</v>
      </c>
      <c r="BM7" s="39">
        <v>312.02999999999997</v>
      </c>
      <c r="BN7" s="39">
        <v>307.45999999999998</v>
      </c>
      <c r="BO7" s="39">
        <v>270.87</v>
      </c>
      <c r="BP7" s="39">
        <v>82.3</v>
      </c>
      <c r="BQ7" s="39">
        <v>97.5</v>
      </c>
      <c r="BR7" s="39">
        <v>100.65</v>
      </c>
      <c r="BS7" s="39">
        <v>106.03</v>
      </c>
      <c r="BT7" s="39">
        <v>112.09</v>
      </c>
      <c r="BU7" s="39">
        <v>100.27</v>
      </c>
      <c r="BV7" s="39">
        <v>99.46</v>
      </c>
      <c r="BW7" s="39">
        <v>105.21</v>
      </c>
      <c r="BX7" s="39">
        <v>105.71</v>
      </c>
      <c r="BY7" s="39">
        <v>106.01</v>
      </c>
      <c r="BZ7" s="39">
        <v>105.59</v>
      </c>
      <c r="CA7" s="39">
        <v>255.68</v>
      </c>
      <c r="CB7" s="39">
        <v>216.18</v>
      </c>
      <c r="CC7" s="39">
        <v>208.73</v>
      </c>
      <c r="CD7" s="39">
        <v>198.57</v>
      </c>
      <c r="CE7" s="39">
        <v>188.81</v>
      </c>
      <c r="CF7" s="39">
        <v>169.62</v>
      </c>
      <c r="CG7" s="39">
        <v>171.78</v>
      </c>
      <c r="CH7" s="39">
        <v>162.59</v>
      </c>
      <c r="CI7" s="39">
        <v>162.15</v>
      </c>
      <c r="CJ7" s="39">
        <v>162.24</v>
      </c>
      <c r="CK7" s="39">
        <v>163.27000000000001</v>
      </c>
      <c r="CL7" s="39">
        <v>57.95</v>
      </c>
      <c r="CM7" s="39">
        <v>57.81</v>
      </c>
      <c r="CN7" s="39">
        <v>55.82</v>
      </c>
      <c r="CO7" s="39">
        <v>58.15</v>
      </c>
      <c r="CP7" s="39">
        <v>58.85</v>
      </c>
      <c r="CQ7" s="39">
        <v>59.88</v>
      </c>
      <c r="CR7" s="39">
        <v>59.68</v>
      </c>
      <c r="CS7" s="39">
        <v>59.17</v>
      </c>
      <c r="CT7" s="39">
        <v>59.34</v>
      </c>
      <c r="CU7" s="39">
        <v>59.11</v>
      </c>
      <c r="CV7" s="39">
        <v>59.94</v>
      </c>
      <c r="CW7" s="39">
        <v>81.22</v>
      </c>
      <c r="CX7" s="39">
        <v>80.58</v>
      </c>
      <c r="CY7" s="39">
        <v>81.900000000000006</v>
      </c>
      <c r="CZ7" s="39">
        <v>80.64</v>
      </c>
      <c r="DA7" s="39">
        <v>81.540000000000006</v>
      </c>
      <c r="DB7" s="39">
        <v>87.65</v>
      </c>
      <c r="DC7" s="39">
        <v>87.63</v>
      </c>
      <c r="DD7" s="39">
        <v>87.6</v>
      </c>
      <c r="DE7" s="39">
        <v>87.74</v>
      </c>
      <c r="DF7" s="39">
        <v>87.91</v>
      </c>
      <c r="DG7" s="39">
        <v>90.22</v>
      </c>
      <c r="DH7" s="39">
        <v>25.67</v>
      </c>
      <c r="DI7" s="39">
        <v>27.14</v>
      </c>
      <c r="DJ7" s="39">
        <v>35.049999999999997</v>
      </c>
      <c r="DK7" s="39">
        <v>37.21</v>
      </c>
      <c r="DL7" s="39">
        <v>39.450000000000003</v>
      </c>
      <c r="DM7" s="39">
        <v>38.69</v>
      </c>
      <c r="DN7" s="39">
        <v>39.65</v>
      </c>
      <c r="DO7" s="39">
        <v>45.25</v>
      </c>
      <c r="DP7" s="39">
        <v>46.27</v>
      </c>
      <c r="DQ7" s="39">
        <v>46.88</v>
      </c>
      <c r="DR7" s="39">
        <v>47.91</v>
      </c>
      <c r="DS7" s="39">
        <v>5.85</v>
      </c>
      <c r="DT7" s="39">
        <v>5.67</v>
      </c>
      <c r="DU7" s="39">
        <v>5.89</v>
      </c>
      <c r="DV7" s="39">
        <v>21.25</v>
      </c>
      <c r="DW7" s="39">
        <v>6.4</v>
      </c>
      <c r="DX7" s="39">
        <v>8.4</v>
      </c>
      <c r="DY7" s="39">
        <v>9.7100000000000009</v>
      </c>
      <c r="DZ7" s="39">
        <v>10.71</v>
      </c>
      <c r="EA7" s="39">
        <v>10.93</v>
      </c>
      <c r="EB7" s="39">
        <v>13.39</v>
      </c>
      <c r="EC7" s="39">
        <v>15</v>
      </c>
      <c r="ED7" s="39">
        <v>0.51</v>
      </c>
      <c r="EE7" s="39">
        <v>0.98</v>
      </c>
      <c r="EF7" s="39">
        <v>0.28000000000000003</v>
      </c>
      <c r="EG7" s="39">
        <v>0.48</v>
      </c>
      <c r="EH7" s="39">
        <v>0.15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2018-02-07T02:53:38Z</cp:lastPrinted>
  <dcterms:created xsi:type="dcterms:W3CDTF">2017-12-25T01:30:47Z</dcterms:created>
  <dcterms:modified xsi:type="dcterms:W3CDTF">2018-02-07T02:54:29Z</dcterms:modified>
  <cp:category/>
</cp:coreProperties>
</file>