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20" tabRatio="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CW102" i="11" l="1"/>
  <c r="CR102" i="11"/>
  <c r="AU88" i="11" l="1"/>
  <c r="AP88" i="11"/>
  <c r="AF88" i="11"/>
  <c r="AP23" i="11"/>
  <c r="AU63" i="11" l="1"/>
  <c r="AP63" i="11"/>
  <c r="AA8" i="11" l="1"/>
  <c r="AA7"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W34" i="9" s="1"/>
  <c r="BW35" i="9" s="1"/>
  <c r="BW36" i="9" s="1"/>
  <c r="BW37" i="9" s="1"/>
  <c r="BW38" i="9" s="1"/>
  <c r="BW39" i="9" s="1"/>
  <c r="BW40" i="9" s="1"/>
  <c r="BW41" i="9" s="1"/>
  <c r="BW42" i="9" s="1"/>
  <c r="BW43" i="9" s="1"/>
  <c r="BE34" i="9"/>
  <c r="BE35" i="9" s="1"/>
  <c r="CO34" i="9" l="1"/>
  <c r="CO35" i="9" s="1"/>
</calcChain>
</file>

<file path=xl/sharedStrings.xml><?xml version="1.0" encoding="utf-8"?>
<sst xmlns="http://schemas.openxmlformats.org/spreadsheetml/2006/main" count="1034" uniqueCount="574">
  <si>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</si>
  <si>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</si>
  <si>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</si>
  <si>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</si>
  <si>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</si>
  <si>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</si>
  <si>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</si>
  <si>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</si>
  <si>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</si>
  <si>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</si>
  <si>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</si>
  <si>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</si>
  <si>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</si>
  <si>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</si>
  <si>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</si>
  <si>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</si>
  <si>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</si>
  <si>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</si>
  <si>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</si>
  <si>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</si>
  <si>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</si>
  <si>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</si>
  <si>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</si>
  <si>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</si>
  <si>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</si>
  <si>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</si>
  <si>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</si>
  <si>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</si>
  <si>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</si>
  <si>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</si>
  <si>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</si>
  <si>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</si>
  <si>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</si>
  <si>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</si>
  <si>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</si>
  <si>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</si>
  <si>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</si>
  <si>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</si>
  <si>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</si>
  <si>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</si>
  <si>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</si>
  <si>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</si>
  <si>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</si>
  <si>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</si>
  <si>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</si>
  <si>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</si>
  <si>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</si>
  <si>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</si>
  <si>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</si>
  <si>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</si>
  <si>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</si>
  <si>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</si>
  <si>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</si>
  <si>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</si>
  <si>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</si>
  <si>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</si>
  <si>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</si>
  <si>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</si>
  <si>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</si>
  <si>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</si>
  <si>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</si>
  <si>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</si>
  <si>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</si>
  <si>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</si>
  <si>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</si>
  <si>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</si>
  <si>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</si>
  <si>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</si>
  <si>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</si>
  <si>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</si>
  <si>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</si>
  <si>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</si>
  <si>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</si>
  <si>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</si>
  <si>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</si>
  <si>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</si>
  <si>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</si>
  <si>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</si>
  <si>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</si>
  <si>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</si>
  <si>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</si>
  <si>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</si>
  <si>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</si>
  <si>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</si>
  <si>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</si>
  <si>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</si>
  <si>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</si>
  <si>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</si>
  <si>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</si>
  <si>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</si>
  <si>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</si>
  <si>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</si>
  <si>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</si>
  <si>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</si>
  <si>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</si>
  <si>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</si>
  <si>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</si>
  <si>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</si>
  <si>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</si>
  <si>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</si>
  <si>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</si>
  <si>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</si>
  <si>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</si>
  <si>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</si>
  <si>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</si>
  <si>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</si>
  <si>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</si>
  <si>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</si>
  <si>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</si>
  <si>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</si>
  <si>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</si>
  <si>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</si>
  <si>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</si>
  <si>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</si>
  <si>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</si>
  <si>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</si>
  <si>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</si>
  <si>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</si>
  <si>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</si>
  <si>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</si>
  <si>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</si>
  <si>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</si>
  <si>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</si>
  <si>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</si>
  <si>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</si>
  <si>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</si>
  <si>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</si>
  <si>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</si>
  <si>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</si>
  <si>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</si>
  <si>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</si>
  <si>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</si>
  <si>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</si>
  <si>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</si>
  <si>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</si>
  <si>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</si>
  <si>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</si>
  <si>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</si>
  <si>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</si>
  <si>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</si>
  <si>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</si>
  <si>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</si>
  <si>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</si>
  <si>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</si>
  <si>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</si>
  <si>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</si>
  <si>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</si>
  <si>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</si>
  <si>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</si>
  <si>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</si>
  <si>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</si>
  <si>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</si>
  <si>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</si>
  <si>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</si>
  <si>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</si>
  <si>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</si>
  <si>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</si>
  <si>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</si>
  <si>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</si>
  <si>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</si>
  <si>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</si>
  <si>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</si>
  <si>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</si>
  <si>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</si>
  <si>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</si>
  <si>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</si>
  <si>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</si>
  <si>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</si>
  <si>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</si>
  <si>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</si>
  <si>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</si>
  <si>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</si>
  <si>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</si>
  <si>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</si>
  <si>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</si>
  <si>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</si>
  <si>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</si>
  <si>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</si>
  <si>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</si>
  <si>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</si>
  <si>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</si>
  <si>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</si>
  <si>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</si>
  <si>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</si>
  <si>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</si>
  <si>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</si>
  <si>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</si>
  <si>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</si>
  <si>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</si>
  <si>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</si>
  <si>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</si>
  <si>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</si>
  <si>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</si>
  <si>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三重県名張市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</si>
  <si>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</si>
  <si>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</si>
  <si>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</si>
  <si>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</si>
  <si>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</si>
  <si>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</si>
  <si>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</si>
  <si>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</si>
  <si>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</si>
  <si>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</si>
  <si>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</si>
  <si>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</si>
  <si>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</si>
  <si>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</si>
  <si>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</si>
  <si>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</si>
  <si>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</si>
  <si>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</si>
  <si>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</si>
  <si>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</si>
  <si>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</si>
  <si>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</si>
  <si>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</si>
  <si>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</si>
  <si>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</si>
  <si>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</si>
  <si>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</si>
  <si>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</si>
  <si>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</si>
  <si>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</si>
  <si>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</si>
  <si>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</si>
  <si>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</si>
  <si>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</si>
  <si>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</si>
  <si>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</si>
  <si>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</si>
  <si>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</si>
  <si>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</si>
  <si>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</si>
  <si>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</si>
  <si>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</si>
  <si>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</si>
  <si>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</si>
  <si>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</si>
  <si>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</si>
  <si>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</si>
  <si>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</si>
  <si>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</si>
  <si>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</si>
  <si>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</si>
  <si>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</si>
  <si>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</si>
  <si>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</si>
  <si>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</si>
  <si>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</si>
  <si>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</si>
  <si>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</si>
  <si>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</si>
  <si>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</si>
  <si>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</si>
  <si>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</si>
  <si>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</si>
  <si>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</si>
  <si>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</si>
  <si>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</si>
  <si>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</si>
  <si>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</si>
  <si>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</si>
  <si>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</si>
  <si>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</si>
  <si>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</si>
  <si>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</si>
  <si>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</si>
  <si>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</si>
  <si>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</si>
  <si>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</si>
  <si>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</si>
  <si>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</si>
  <si>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</si>
  <si>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</si>
  <si>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</si>
  <si>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</si>
  <si>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</si>
  <si>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</si>
  <si>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</si>
  <si>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</si>
  <si>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</si>
  <si>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</si>
  <si>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</si>
  <si>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</si>
  <si>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</si>
  <si>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</si>
  <si>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</si>
  <si>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</si>
  <si>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</si>
  <si>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</si>
  <si>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</si>
  <si>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</si>
  <si>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</si>
  <si>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</si>
  <si>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</si>
  <si>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</si>
  <si>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</si>
  <si>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</si>
  <si>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</si>
  <si>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</si>
  <si>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</si>
  <si>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</si>
  <si>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</si>
  <si>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</si>
  <si>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</si>
  <si>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</si>
  <si>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</si>
  <si>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</si>
  <si>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</si>
  <si>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</si>
  <si>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</si>
  <si>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</si>
  <si>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</si>
  <si>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</si>
  <si>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</si>
  <si>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</si>
  <si>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</si>
  <si>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</si>
  <si>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</si>
  <si>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</si>
  <si>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</si>
  <si>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</si>
  <si>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</si>
  <si>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</si>
  <si>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</si>
  <si>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</si>
  <si>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</si>
  <si>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</si>
  <si>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</si>
  <si>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</si>
  <si>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</si>
  <si>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</si>
  <si>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</si>
  <si>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</si>
  <si>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</si>
  <si>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</si>
  <si>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</si>
  <si>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</si>
  <si>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</si>
  <si>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</si>
  <si>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</si>
  <si>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三重県名張市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</si>
  <si>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</si>
  <si>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</si>
  <si>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</si>
  <si>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</si>
  <si>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</si>
  <si>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</si>
  <si>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</si>
  <si>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</si>
  <si>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</si>
  <si>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</si>
  <si>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</si>
  <si>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</si>
  <si>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</si>
  <si>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</si>
  <si>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</si>
  <si>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</si>
  <si>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</si>
  <si>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</si>
  <si>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</si>
  <si>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</si>
  <si>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</si>
  <si>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</si>
  <si>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</si>
  <si>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</si>
  <si>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</si>
  <si>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</si>
  <si>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</si>
  <si>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</si>
  <si>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</si>
  <si>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</si>
  <si>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</si>
  <si>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</si>
  <si>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</si>
  <si>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</si>
  <si>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</si>
  <si>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</si>
  <si>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</si>
  <si>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</si>
  <si>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</si>
  <si>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</si>
  <si>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</si>
  <si>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</si>
  <si>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</si>
  <si>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</si>
  <si>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</si>
  <si>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</si>
  <si>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</si>
  <si>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</si>
  <si>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</si>
  <si>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</si>
  <si>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</si>
  <si>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</si>
  <si>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</si>
  <si>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</si>
  <si>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</si>
  <si>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</si>
  <si>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</si>
  <si>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</si>
  <si>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</si>
  <si>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</si>
  <si>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</si>
  <si>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</si>
  <si>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</si>
  <si>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</si>
  <si>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</si>
  <si>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</si>
  <si>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</si>
  <si>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</si>
  <si>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</si>
  <si>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</si>
  <si>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</si>
  <si>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</si>
  <si>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</si>
  <si>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</si>
  <si>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</si>
  <si>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</si>
  <si>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</si>
  <si>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</si>
  <si>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</si>
  <si>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</si>
  <si>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</si>
  <si>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</si>
  <si>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</si>
  <si>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</si>
  <si>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</si>
  <si>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</si>
  <si>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</si>
  <si>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</si>
  <si>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</si>
  <si>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</si>
  <si>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</si>
  <si>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</si>
  <si>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</si>
  <si>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</si>
  <si>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</si>
  <si>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</si>
  <si>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</si>
  <si>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</si>
  <si>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</si>
  <si>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</si>
  <si>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</si>
  <si>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</si>
  <si>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</si>
  <si>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</si>
  <si>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</si>
  <si>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</si>
  <si>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</si>
  <si>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</si>
  <si>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</si>
  <si>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</si>
  <si>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</si>
  <si>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</si>
  <si>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</si>
  <si>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</si>
  <si>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</si>
  <si>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</si>
  <si>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</si>
  <si>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</si>
  <si>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</si>
  <si>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</si>
  <si>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</si>
  <si>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</si>
  <si>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</si>
  <si>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</si>
  <si>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</si>
  <si>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</si>
  <si>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</si>
  <si>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</si>
  <si>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</si>
  <si>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</si>
  <si>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</si>
  <si>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</si>
  <si>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</si>
  <si>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</si>
  <si>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</si>
  <si>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</si>
  <si>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</si>
  <si>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</si>
  <si>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</si>
  <si>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</si>
  <si>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</si>
  <si>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</si>
  <si>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</si>
  <si>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</si>
  <si>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</si>
  <si>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</si>
  <si>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</si>
  <si>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</si>
  <si>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</si>
  <si>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</si>
  <si>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</si>
  <si>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</si>
  <si>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</si>
  <si>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</si>
  <si>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</si>
  <si>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</si>
  <si>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</si>
  <si>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</si>
  <si>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</si>
  <si>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</si>
  <si>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</si>
  <si>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</si>
  <si>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</si>
  <si>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</si>
  <si>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</si>
  <si>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</si>
  <si>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</si>
  <si>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</si>
  <si>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</si>
  <si>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</si>
  <si>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</si>
  <si>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</si>
  <si>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</si>
  <si>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</si>
  <si>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</si>
  <si>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</si>
  <si>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</si>
  <si>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5.88</t>
  </si>
  <si>
    <t>▲ 2.58</t>
  </si>
  <si>
    <t>▲ 0.12</t>
  </si>
  <si>
    <t>水道事業会計</t>
  </si>
  <si>
    <t>一般会計</t>
  </si>
  <si>
    <t>国民健康保険特別会計</t>
  </si>
  <si>
    <t>介護保険特別会計</t>
  </si>
  <si>
    <t>公共下水道事業特別会計</t>
  </si>
  <si>
    <t>病院事業会計</t>
  </si>
  <si>
    <t>▲ 1.88</t>
  </si>
  <si>
    <t>農業集落排水事業特別会計</t>
  </si>
  <si>
    <t>住宅新築資金等貸付事業特別会計</t>
  </si>
  <si>
    <t>その他会計（赤字）</t>
  </si>
  <si>
    <t>その他会計（黒字）</t>
  </si>
  <si>
    <t>-</t>
    <phoneticPr fontId="2"/>
  </si>
  <si>
    <t>伊賀南部環境衛生組合</t>
    <rPh sb="0" eb="2">
      <t>イガ</t>
    </rPh>
    <rPh sb="2" eb="4">
      <t>ナンブ</t>
    </rPh>
    <rPh sb="4" eb="6">
      <t>カンキョウ</t>
    </rPh>
    <rPh sb="6" eb="8">
      <t>エイセイ</t>
    </rPh>
    <rPh sb="8" eb="10">
      <t>クミアイ</t>
    </rPh>
    <phoneticPr fontId="2"/>
  </si>
  <si>
    <t>伊賀市・名張市広域行政事務組合(一般会計）</t>
    <rPh sb="16" eb="18">
      <t>イッパン</t>
    </rPh>
    <rPh sb="18" eb="20">
      <t>カイケイ</t>
    </rPh>
    <phoneticPr fontId="2"/>
  </si>
  <si>
    <t>伊賀市・名張市広域行政事務組合(食肉センター特別会計）</t>
    <rPh sb="16" eb="18">
      <t>ショクニク</t>
    </rPh>
    <rPh sb="22" eb="24">
      <t>トクベツ</t>
    </rPh>
    <rPh sb="24" eb="26">
      <t>カイケイ</t>
    </rPh>
    <phoneticPr fontId="2"/>
  </si>
  <si>
    <t>伊賀市・名張市広域行政事務組合(農業共済事業特別会計）</t>
    <rPh sb="16" eb="18">
      <t>ノウギョウ</t>
    </rPh>
    <rPh sb="18" eb="20">
      <t>キョウサイ</t>
    </rPh>
    <rPh sb="20" eb="22">
      <t>ジギョウ</t>
    </rPh>
    <rPh sb="22" eb="24">
      <t>トクベツ</t>
    </rPh>
    <rPh sb="24" eb="26">
      <t>カイケイ</t>
    </rPh>
    <phoneticPr fontId="2"/>
  </si>
  <si>
    <t>三重県後期高齢者医療広域連合（一般会計）</t>
    <rPh sb="15" eb="17">
      <t>イッパン</t>
    </rPh>
    <rPh sb="17" eb="19">
      <t>カイケイ</t>
    </rPh>
    <phoneticPr fontId="2"/>
  </si>
  <si>
    <t>三重県後期高齢者医療広域連合（特別会計）</t>
    <rPh sb="15" eb="17">
      <t>トクベツ</t>
    </rPh>
    <rPh sb="17" eb="19">
      <t>カイケイ</t>
    </rPh>
    <phoneticPr fontId="2"/>
  </si>
  <si>
    <t>三重県市町総合事務組合（一般会計）</t>
    <rPh sb="12" eb="14">
      <t>イッパン</t>
    </rPh>
    <rPh sb="14" eb="16">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</si>
  <si>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</si>
  <si>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</si>
  <si>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</si>
  <si>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三重県市町総合事務組合(物品特別会計）</t>
    <rPh sb="12" eb="14">
      <t>ブッピン</t>
    </rPh>
    <rPh sb="14" eb="16">
      <t>トクベツ</t>
    </rPh>
    <rPh sb="16" eb="18">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</si>
  <si>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</si>
  <si>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名張セントラルパーク</t>
    <rPh sb="0" eb="2">
      <t>ナバリ</t>
    </rPh>
    <phoneticPr fontId="2"/>
  </si>
  <si>
    <t>アドバンスコープ</t>
  </si>
  <si>
    <t>-</t>
    <phoneticPr fontId="2"/>
  </si>
  <si>
    <t>-</t>
    <phoneticPr fontId="2"/>
  </si>
  <si>
    <t>-</t>
    <phoneticPr fontId="2"/>
  </si>
  <si>
    <t>-</t>
    <phoneticPr fontId="2"/>
  </si>
  <si>
    <t>-</t>
    <phoneticPr fontId="2"/>
  </si>
  <si>
    <t>-</t>
    <phoneticPr fontId="2"/>
  </si>
  <si>
    <t>-</t>
    <phoneticPr fontId="2"/>
  </si>
  <si>
    <t>三重県市町総合事務組合（公平委員会特別会計）</t>
    <phoneticPr fontId="2"/>
  </si>
  <si>
    <t>三重地方税管理回収機構(一般会計）</t>
    <phoneticPr fontId="2"/>
  </si>
  <si>
    <t>三重地方税管理回収機構(滞納整理拡充事業特別会計）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</si>
  <si>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</si>
  <si>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</si>
  <si>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</si>
  <si>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</si>
  <si>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</si>
  <si>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</si>
  <si>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</si>
  <si>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</si>
  <si>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</si>
  <si>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</si>
  <si>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</si>
  <si>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</si>
  <si>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</si>
  <si>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</si>
  <si>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当市では、標準財政規模に比して、起債残高が多額にあることから、実質公債費比率、将来負担比率が高くなっている。</t>
    <rPh sb="0" eb="2">
      <t>トウシ</t>
    </rPh>
    <rPh sb="5" eb="7">
      <t>ヒョウジュン</t>
    </rPh>
    <rPh sb="7" eb="9">
      <t>ザイセイ</t>
    </rPh>
    <rPh sb="9" eb="11">
      <t>キボ</t>
    </rPh>
    <rPh sb="12" eb="13">
      <t>ヒ</t>
    </rPh>
    <rPh sb="16" eb="18">
      <t>キサイ</t>
    </rPh>
    <rPh sb="18" eb="20">
      <t>ザンダカ</t>
    </rPh>
    <rPh sb="21" eb="23">
      <t>タガク</t>
    </rPh>
    <rPh sb="31" eb="33">
      <t>ジッシツ</t>
    </rPh>
    <rPh sb="33" eb="36">
      <t>コウサイヒ</t>
    </rPh>
    <rPh sb="36" eb="38">
      <t>ヒリツ</t>
    </rPh>
    <rPh sb="39" eb="41">
      <t>ショウライ</t>
    </rPh>
    <rPh sb="41" eb="43">
      <t>フタン</t>
    </rPh>
    <rPh sb="43" eb="45">
      <t>ヒリツ</t>
    </rPh>
    <rPh sb="46" eb="4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</si>
</sst>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21457</c:v>
                </c:pt>
                <c:pt idx="1">
                  <c:v>22318</c:v>
                </c:pt>
                <c:pt idx="2">
                  <c:v>22485</c:v>
                </c:pt>
                <c:pt idx="3">
                  <c:v>34272</c:v>
                </c:pt>
                <c:pt idx="4">
                  <c:v>48117</c:v>
                </c:pt>
              </c:numCache>
            </c:numRef>
          </c:val>
          <c:smooth val="0"/>
        </c:ser>
        <c:dLbls>
          <c:showLegendKey val="0"/>
          <c:showVal val="0"/>
          <c:showCatName val="0"/>
          <c:showSerName val="0"/>
          <c:showPercent val="0"/>
          <c:showBubbleSize val="0"/>
        </c:dLbls>
        <c:marker val="1"/>
        <c:smooth val="0"/>
        <c:axId val="123619584"/>
        <c:axId val="123627008"/>
      </c:lineChart>
      <c:catAx>
        <c:axId val="12361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27008"/>
        <c:crosses val="autoZero"/>
        <c:auto val="1"/>
        <c:lblAlgn val="ctr"/>
        <c:lblOffset val="100"/>
        <c:tickLblSkip val="1"/>
        <c:tickMarkSkip val="1"/>
        <c:noMultiLvlLbl val="0"/>
      </c:catAx>
      <c:valAx>
        <c:axId val="123627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1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2.27</c:v>
                </c:pt>
                <c:pt idx="1">
                  <c:v>0.22</c:v>
                </c:pt>
                <c:pt idx="2">
                  <c:v>2.16</c:v>
                </c:pt>
                <c:pt idx="3">
                  <c:v>2.59</c:v>
                </c:pt>
                <c:pt idx="4">
                  <c:v>2.04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0.66</c:v>
                </c:pt>
                <c:pt idx="1">
                  <c:v>0.09</c:v>
                </c:pt>
                <c:pt idx="2">
                  <c:v>0</c:v>
                </c:pt>
                <c:pt idx="3">
                  <c:v>0</c:v>
                </c:pt>
                <c:pt idx="4">
                  <c:v>0.39</c:v>
                </c:pt>
              </c:numCache>
            </c:numRef>
          </c:val>
        </c:ser>
        <c:dLbls>
          <c:showLegendKey val="0"/>
          <c:showVal val="0"/>
          <c:showCatName val="0"/>
          <c:showSerName val="0"/>
          <c:showPercent val="0"/>
          <c:showBubbleSize val="0"/>
        </c:dLbls>
        <c:gapWidth val="250"/>
        <c:overlap val="100"/>
        <c:axId val="88830720"/>
        <c:axId val="8883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-5.88</c:v>
                </c:pt>
                <c:pt idx="1">
                  <c:v>-2.58</c:v>
                </c:pt>
                <c:pt idx="2">
                  <c:v>1.86</c:v>
                </c:pt>
                <c:pt idx="3">
                  <c:v>0.42</c:v>
                </c:pt>
                <c:pt idx="4">
                  <c:v>-0.12</c:v>
                </c:pt>
              </c:numCache>
            </c:numRef>
          </c:val>
          <c:smooth val="0"/>
        </c:ser>
        <c:dLbls>
          <c:showLegendKey val="0"/>
          <c:showVal val="0"/>
          <c:showCatName val="0"/>
          <c:showSerName val="0"/>
          <c:showPercent val="0"/>
          <c:showBubbleSize val="0"/>
        </c:dLbls>
        <c:marker val="1"/>
        <c:smooth val="0"/>
        <c:axId val="88830720"/>
        <c:axId val="88832640"/>
      </c:lineChart>
      <c:catAx>
        <c:axId val="888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32640"/>
        <c:crosses val="autoZero"/>
        <c:auto val="1"/>
        <c:lblAlgn val="ctr"/>
        <c:lblOffset val="100"/>
        <c:tickLblSkip val="1"/>
        <c:tickMarkSkip val="1"/>
        <c:noMultiLvlLbl val="0"/>
      </c:catAx>
      <c:valAx>
        <c:axId val="8883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3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0.05</c:v>
                </c:pt>
                <c:pt idx="4">
                  <c:v>#N/A</c:v>
                </c:pt>
                <c:pt idx="5">
                  <c:v>0.03</c:v>
                </c:pt>
                <c:pt idx="6">
                  <c:v>#N/A</c:v>
                </c:pt>
                <c:pt idx="7">
                  <c:v>0.06</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0.01</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0.53</c:v>
                </c:pt>
                <c:pt idx="2">
                  <c:v>#N/A</c:v>
                </c:pt>
                <c:pt idx="3">
                  <c:v>0.05</c:v>
                </c:pt>
                <c:pt idx="4">
                  <c:v>#N/A</c:v>
                </c:pt>
                <c:pt idx="5">
                  <c:v>0.09</c:v>
                </c:pt>
                <c:pt idx="6">
                  <c:v>#N/A</c:v>
                </c:pt>
                <c:pt idx="7">
                  <c:v>7.0000000000000007E-2</c:v>
                </c:pt>
                <c:pt idx="8">
                  <c:v>#N/A</c:v>
                </c:pt>
                <c:pt idx="9">
                  <c:v>0.1</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1.88</c:v>
                </c:pt>
                <c:pt idx="7">
                  <c:v>#N/A</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0.3</c:v>
                </c:pt>
                <c:pt idx="4">
                  <c:v>#N/A</c:v>
                </c:pt>
                <c:pt idx="5">
                  <c:v>0.11</c:v>
                </c:pt>
                <c:pt idx="6">
                  <c:v>#N/A</c:v>
                </c:pt>
                <c:pt idx="7">
                  <c:v>0.12</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0.56000000000000005</c:v>
                </c:pt>
                <c:pt idx="2">
                  <c:v>#N/A</c:v>
                </c:pt>
                <c:pt idx="3">
                  <c:v>1.2</c:v>
                </c:pt>
                <c:pt idx="4">
                  <c:v>#N/A</c:v>
                </c:pt>
                <c:pt idx="5">
                  <c:v>0.84</c:v>
                </c:pt>
                <c:pt idx="6">
                  <c:v>#N/A</c:v>
                </c:pt>
                <c:pt idx="7">
                  <c:v>0.36</c:v>
                </c:pt>
                <c:pt idx="8">
                  <c:v>#N/A</c:v>
                </c:pt>
                <c:pt idx="9">
                  <c:v>0.42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2.98</c:v>
                </c:pt>
                <c:pt idx="2">
                  <c:v>#N/A</c:v>
                </c:pt>
                <c:pt idx="3">
                  <c:v>1.98</c:v>
                </c:pt>
                <c:pt idx="4">
                  <c:v>#N/A</c:v>
                </c:pt>
                <c:pt idx="5">
                  <c:v>1.97</c:v>
                </c:pt>
                <c:pt idx="6">
                  <c:v>#N/A</c:v>
                </c:pt>
                <c:pt idx="7">
                  <c:v>1.3</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2.23</c:v>
                </c:pt>
                <c:pt idx="2">
                  <c:v>#N/A</c:v>
                </c:pt>
                <c:pt idx="3">
                  <c:v>0.19</c:v>
                </c:pt>
                <c:pt idx="4">
                  <c:v>#N/A</c:v>
                </c:pt>
                <c:pt idx="5">
                  <c:v>2.09</c:v>
                </c:pt>
                <c:pt idx="6">
                  <c:v>#N/A</c:v>
                </c:pt>
                <c:pt idx="7">
                  <c:v>2.54</c:v>
                </c:pt>
                <c:pt idx="8">
                  <c:v>#N/A</c:v>
                </c:pt>
                <c:pt idx="9">
                  <c:v>1.95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17.350000000000001</c:v>
                </c:pt>
                <c:pt idx="2">
                  <c:v>#N/A</c:v>
                </c:pt>
                <c:pt idx="3">
                  <c:v>16.68</c:v>
                </c:pt>
                <c:pt idx="4">
                  <c:v>#N/A</c:v>
                </c:pt>
                <c:pt idx="5">
                  <c:v>14.78</c:v>
                </c:pt>
                <c:pt idx="6">
                  <c:v>#N/A</c:v>
                </c:pt>
                <c:pt idx="7">
                  <c:v>11.13</c:v>
                </c:pt>
                <c:pt idx="8">
                  <c:v>#N/A</c:v>
                </c:pt>
                <c:pt idx="9">
                  <c:v>10.84</c:v>
                </c:pt>
              </c:numCache>
            </c:numRef>
          </c:val>
        </c:ser>
        <c:dLbls>
          <c:showLegendKey val="0"/>
          <c:showVal val="0"/>
          <c:showCatName val="0"/>
          <c:showSerName val="0"/>
          <c:showPercent val="0"/>
          <c:showBubbleSize val="0"/>
        </c:dLbls>
        <c:gapWidth val="150"/>
        <c:overlap val="100"/>
        <c:axId val="88947328"/>
        <c:axId val="88957312"/>
      </c:barChart>
      <c:catAx>
        <c:axId val="889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57312"/>
        <c:crosses val="autoZero"/>
        <c:auto val="1"/>
        <c:lblAlgn val="ctr"/>
        <c:lblOffset val="100"/>
        <c:tickLblSkip val="1"/>
        <c:tickMarkSkip val="1"/>
        <c:noMultiLvlLbl val="0"/>
      </c:catAx>
      <c:valAx>
        <c:axId val="8895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4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2429</c:v>
                </c:pt>
                <c:pt idx="5">
                  <c:v>2314</c:v>
                </c:pt>
                <c:pt idx="8">
                  <c:v>2226</c:v>
                </c:pt>
                <c:pt idx="11">
                  <c:v>2320</c:v>
                </c:pt>
                <c:pt idx="14">
                  <c:v>2248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117</c:v>
                </c:pt>
                <c:pt idx="3">
                  <c:v>107</c:v>
                </c:pt>
                <c:pt idx="6">
                  <c:v>100</c:v>
                </c:pt>
                <c:pt idx="9">
                  <c:v>92</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302</c:v>
                </c:pt>
                <c:pt idx="3">
                  <c:v>245</c:v>
                </c:pt>
                <c:pt idx="6">
                  <c:v>244</c:v>
                </c:pt>
                <c:pt idx="9">
                  <c:v>241</c:v>
                </c:pt>
                <c:pt idx="12">
                  <c:v>252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1125</c:v>
                </c:pt>
                <c:pt idx="3">
                  <c:v>1075</c:v>
                </c:pt>
                <c:pt idx="6">
                  <c:v>888</c:v>
                </c:pt>
                <c:pt idx="9">
                  <c:v>1149</c:v>
                </c:pt>
                <c:pt idx="12">
                  <c:v>1031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44</c:v>
                </c:pt>
                <c:pt idx="3">
                  <c:v>25</c:v>
                </c:pt>
                <c:pt idx="6">
                  <c:v>6</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204</c:v>
                </c:pt>
                <c:pt idx="3">
                  <c:v>211</c:v>
                </c:pt>
                <c:pt idx="6">
                  <c:v>65</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3009</c:v>
                </c:pt>
                <c:pt idx="3">
                  <c:v>3067</c:v>
                </c:pt>
                <c:pt idx="6">
                  <c:v>3000</c:v>
                </c:pt>
                <c:pt idx="9">
                  <c:v>2913</c:v>
                </c:pt>
                <c:pt idx="12">
                  <c:v>2992</c:v>
                </c:pt>
              </c:numCache>
            </c:numRef>
          </c:val>
        </c:ser>
        <c:dLbls>
          <c:showLegendKey val="0"/>
          <c:showVal val="0"/>
          <c:showCatName val="0"/>
          <c:showSerName val="0"/>
          <c:showPercent val="0"/>
          <c:showBubbleSize val="0"/>
        </c:dLbls>
        <c:gapWidth val="100"/>
        <c:overlap val="100"/>
        <c:axId val="89049344"/>
        <c:axId val="8905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2373</c:v>
                </c:pt>
                <c:pt idx="2">
                  <c:v>#N/A</c:v>
                </c:pt>
                <c:pt idx="3">
                  <c:v>#N/A</c:v>
                </c:pt>
                <c:pt idx="4">
                  <c:v>2416</c:v>
                </c:pt>
                <c:pt idx="5">
                  <c:v>#N/A</c:v>
                </c:pt>
                <c:pt idx="6">
                  <c:v>#N/A</c:v>
                </c:pt>
                <c:pt idx="7">
                  <c:v>2077</c:v>
                </c:pt>
                <c:pt idx="8">
                  <c:v>#N/A</c:v>
                </c:pt>
                <c:pt idx="9">
                  <c:v>#N/A</c:v>
                </c:pt>
                <c:pt idx="10">
                  <c:v>2075</c:v>
                </c:pt>
                <c:pt idx="11">
                  <c:v>#N/A</c:v>
                </c:pt>
                <c:pt idx="12">
                  <c:v>#N/A</c:v>
                </c:pt>
                <c:pt idx="13">
                  <c:v>2088</c:v>
                </c:pt>
                <c:pt idx="14">
                  <c:v>#N/A</c:v>
                </c:pt>
              </c:numCache>
            </c:numRef>
          </c:val>
          <c:smooth val="0"/>
        </c:ser>
        <c:dLbls>
          <c:showLegendKey val="0"/>
          <c:showVal val="0"/>
          <c:showCatName val="0"/>
          <c:showSerName val="0"/>
          <c:showPercent val="0"/>
          <c:showBubbleSize val="0"/>
        </c:dLbls>
        <c:marker val="1"/>
        <c:smooth val="0"/>
        <c:axId val="89049344"/>
        <c:axId val="89055616"/>
      </c:lineChart>
      <c:catAx>
        <c:axId val="890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55616"/>
        <c:crosses val="autoZero"/>
        <c:auto val="1"/>
        <c:lblAlgn val="ctr"/>
        <c:lblOffset val="100"/>
        <c:tickLblSkip val="1"/>
        <c:tickMarkSkip val="1"/>
        <c:noMultiLvlLbl val="0"/>
      </c:catAx>
      <c:valAx>
        <c:axId val="8905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4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25762</c:v>
                </c:pt>
                <c:pt idx="5">
                  <c:v>26338</c:v>
                </c:pt>
                <c:pt idx="8">
                  <c:v>27023</c:v>
                </c:pt>
                <c:pt idx="11">
                  <c:v>27164</c:v>
                </c:pt>
                <c:pt idx="14">
                  <c:v>28171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230</c:v>
                </c:pt>
                <c:pt idx="5">
                  <c:v>43</c:v>
                </c:pt>
                <c:pt idx="8">
                  <c:v>24</c:v>
                </c:pt>
                <c:pt idx="11">
                  <c:v>18</c:v>
                </c:pt>
                <c:pt idx="14">
                  <c:v>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1433</c:v>
                </c:pt>
                <c:pt idx="5">
                  <c:v>1970</c:v>
                </c:pt>
                <c:pt idx="8">
                  <c:v>2164</c:v>
                </c:pt>
                <c:pt idx="11">
                  <c:v>1537</c:v>
                </c:pt>
                <c:pt idx="14">
                  <c:v>1351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883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6127</c:v>
                </c:pt>
                <c:pt idx="3">
                  <c:v>5754</c:v>
                </c:pt>
                <c:pt idx="6">
                  <c:v>5366</c:v>
                </c:pt>
                <c:pt idx="9">
                  <c:v>4759</c:v>
                </c:pt>
                <c:pt idx="12">
                  <c:v>4730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2574</c:v>
                </c:pt>
                <c:pt idx="3">
                  <c:v>2364</c:v>
                </c:pt>
                <c:pt idx="6">
                  <c:v>2200</c:v>
                </c:pt>
                <c:pt idx="9">
                  <c:v>2024</c:v>
                </c:pt>
                <c:pt idx="12">
                  <c:v>1795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17132</c:v>
                </c:pt>
                <c:pt idx="3">
                  <c:v>16316</c:v>
                </c:pt>
                <c:pt idx="6">
                  <c:v>13999</c:v>
                </c:pt>
                <c:pt idx="9">
                  <c:v>13650</c:v>
                </c:pt>
                <c:pt idx="12">
                  <c:v>12565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550</c:v>
                </c:pt>
                <c:pt idx="3">
                  <c:v>455</c:v>
                </c:pt>
                <c:pt idx="6">
                  <c:v>362</c:v>
                </c:pt>
                <c:pt idx="9">
                  <c:v>275</c:v>
                </c:pt>
                <c:pt idx="12">
                  <c:v>202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30719</c:v>
                </c:pt>
                <c:pt idx="3">
                  <c:v>31476</c:v>
                </c:pt>
                <c:pt idx="6">
                  <c:v>31691</c:v>
                </c:pt>
                <c:pt idx="9">
                  <c:v>32707</c:v>
                </c:pt>
                <c:pt idx="12">
                  <c:v>34581</c:v>
                </c:pt>
              </c:numCache>
            </c:numRef>
          </c:val>
        </c:ser>
        <c:dLbls>
          <c:showLegendKey val="0"/>
          <c:showVal val="0"/>
          <c:showCatName val="0"/>
          <c:showSerName val="0"/>
          <c:showPercent val="0"/>
          <c:showBubbleSize val="0"/>
        </c:dLbls>
        <c:gapWidth val="100"/>
        <c:overlap val="100"/>
        <c:axId val="89215360"/>
        <c:axId val="8921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30559</c:v>
                </c:pt>
                <c:pt idx="2">
                  <c:v>#N/A</c:v>
                </c:pt>
                <c:pt idx="3">
                  <c:v>#N/A</c:v>
                </c:pt>
                <c:pt idx="4">
                  <c:v>28013</c:v>
                </c:pt>
                <c:pt idx="5">
                  <c:v>#N/A</c:v>
                </c:pt>
                <c:pt idx="6">
                  <c:v>#N/A</c:v>
                </c:pt>
                <c:pt idx="7">
                  <c:v>24407</c:v>
                </c:pt>
                <c:pt idx="8">
                  <c:v>#N/A</c:v>
                </c:pt>
                <c:pt idx="9">
                  <c:v>#N/A</c:v>
                </c:pt>
                <c:pt idx="10">
                  <c:v>24696</c:v>
                </c:pt>
                <c:pt idx="11">
                  <c:v>#N/A</c:v>
                </c:pt>
                <c:pt idx="12">
                  <c:v>#N/A</c:v>
                </c:pt>
                <c:pt idx="13">
                  <c:v>24336</c:v>
                </c:pt>
                <c:pt idx="14">
                  <c:v>#N/A</c:v>
                </c:pt>
              </c:numCache>
            </c:numRef>
          </c:val>
          <c:smooth val="0"/>
        </c:ser>
        <c:dLbls>
          <c:showLegendKey val="0"/>
          <c:showVal val="0"/>
          <c:showCatName val="0"/>
          <c:showSerName val="0"/>
          <c:showPercent val="0"/>
          <c:showBubbleSize val="0"/>
        </c:dLbls>
        <c:marker val="1"/>
        <c:smooth val="0"/>
        <c:axId val="89215360"/>
        <c:axId val="89217280"/>
      </c:lineChart>
      <c:catAx>
        <c:axId val="892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17280"/>
        <c:crosses val="autoZero"/>
        <c:auto val="1"/>
        <c:lblAlgn val="ctr"/>
        <c:lblOffset val="100"/>
        <c:tickLblSkip val="1"/>
        <c:tickMarkSkip val="1"/>
        <c:noMultiLvlLbl val="0"/>
      </c:catAx>
      <c:valAx>
        <c:axId val="892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{9E6396BD-378F-4E5F-8718-9FF5BE0C8FDB}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{469E4EEA-BD1A-4940-825E-B9EBD267A5C7}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{2EBA113C-D752-491C-9787-E1D180B566D6}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{AAA8F837-B7C6-421F-BF6E-3278C3412955}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{8F52832B-BD80-424B-B65C-02A5C1DAF3B1}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{CA588EFD-EDE7-431A-923E-F4E7D6B1E723}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{381767BE-F77D-40DE-BE7F-3242547A0FD5}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{68B6922D-E3AE-46B0-A07D-2DE5C9C7840E}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{C1886DF9-658C-43E7-9CD9-945088994CD2}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{90A686B6-A380-4D2E-8D9F-C866DC9E0560}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50528"/>
        <c:axId val="89352448"/>
      </c:scatterChart>
      <c:valAx>
        <c:axId val="893505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52448"/>
        <c:crosses val="autoZero"/>
        <c:crossBetween val="midCat"/>
      </c:valAx>
      <c:valAx>
        <c:axId val="89352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50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{174C0AA0-9DE4-45C7-90BE-595509C433D2}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{9659D255-FFC5-43CB-93A2-0358976E01D9}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{B8C7D919-4637-4B1E-8CAC-C5C49D2B7FEE}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{58F2FA5C-2ACD-419A-BDB0-AE91C191B143}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{15839F6E-F824-4F07-A5D4-7FE87325FEFB}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17.7</c:v>
                </c:pt>
                <c:pt idx="2">
                  <c:v>17</c:v>
                </c:pt>
                <c:pt idx="3">
                  <c:v>16.3</c:v>
                </c:pt>
                <c:pt idx="4">
                  <c:v>15.5</c:v>
                </c:pt>
              </c:numCache>
            </c:numRef>
          </c:xVal>
          <c:yVal>
            <c:numRef>
              <c:f>公会計指標分析・財政指標組合せ分析表!$K$73:$O$73</c:f>
              <c:numCache>
                <c:formatCode>#,##0.0;"▲ "#,##0.0</c:formatCode>
                <c:ptCount val="5"/>
                <c:pt idx="0">
                  <c:v>226.9</c:v>
                </c:pt>
                <c:pt idx="1">
                  <c:v>209.7</c:v>
                </c:pt>
                <c:pt idx="2">
                  <c:v>181.2</c:v>
                </c:pt>
                <c:pt idx="3">
                  <c:v>186.8</c:v>
                </c:pt>
                <c:pt idx="4">
                  <c:v>179.8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{D47E6E35-E479-424F-B747-3DC232E31030}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{2BE849B8-9097-4E22-8352-A000F781146F}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{B081255E-FDF0-4FB2-9763-B4C84869B4CB}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{CD2B0E67-40BA-4757-BA18-83D1E0EF36A1}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{29BA11CA-712E-4F1D-B1DA-8F5B91FFA640}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89378176"/>
        <c:axId val="89429504"/>
      </c:scatterChart>
      <c:valAx>
        <c:axId val="89378176"/>
        <c:scaling>
          <c:orientation val="minMax"/>
          <c:max val="18.60000000000000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29504"/>
        <c:crosses val="autoZero"/>
        <c:crossBetween val="midCat"/>
      </c:valAx>
      <c:valAx>
        <c:axId val="89429504"/>
        <c:scaling>
          <c:orientation val="minMax"/>
          <c:max val="2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78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全国平均と比べると、財政力指数が高くなっているが、本市では、過去に関西圏のベッドタウンとして、全国でも稀にみる人口急増期（昭和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年：人口急増率全国</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を経験し、現在、その人口急増に対応するべく整備したインフラ等の公債費負担が重くのしかかっている。今後は、急激な高齢化による扶助費の増、そして老朽化する公共施設やインフラの維持・更新経費の増など、厳しい財政運営が見込まれてい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76200</xdr:rowOff>
    </xdr:to>
    <xdr:cxnSp macro="">
      <xdr:nvCxnSpPr>
        <xdr:cNvPr id="71" name="直線コネクタ 70"/>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4" name="テキスト ボックス 93"/>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　平成</a:t>
          </a:r>
          <a:r>
            <a:rPr lang="en-US" altLang="ja-JP" sz="1100">
              <a:effectLst/>
            </a:rPr>
            <a:t>27</a:t>
          </a:r>
          <a:r>
            <a:rPr lang="ja-JP" altLang="en-US" sz="1100">
              <a:effectLst/>
            </a:rPr>
            <a:t>年度は前年度と比較して、歳入において地方税が減少したものの、地方消費税交付金及び地方交付税が大幅に増加したことにより経常一般財源収入が増となったことから前年度との比較で</a:t>
          </a:r>
          <a:r>
            <a:rPr lang="en-US" altLang="ja-JP" sz="1100">
              <a:effectLst/>
            </a:rPr>
            <a:t>1.1</a:t>
          </a:r>
          <a:r>
            <a:rPr lang="ja-JP" altLang="en-US" sz="1100">
              <a:effectLst/>
            </a:rPr>
            <a:t>ポイント改善し、</a:t>
          </a:r>
          <a:r>
            <a:rPr lang="en-US" altLang="ja-JP" sz="1100">
              <a:effectLst/>
            </a:rPr>
            <a:t>98.6</a:t>
          </a:r>
          <a:r>
            <a:rPr lang="ja-JP" altLang="en-US" sz="1100">
              <a:effectLst/>
            </a:rPr>
            <a:t>となった。</a:t>
          </a:r>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月に作成した「行財政運営の確保に向けた取組」に基づき、事務事業の総点検や人件費の抑制、特別会計及び企業会計等に対する繰出金の抑制等により、比率の改善に努める。</a:t>
          </a:r>
          <a:endParaRPr lang="ja-JP" altLang="ja-JP" sz="1400">
            <a:effectLst/>
          </a:endParaRPr>
        </a:p>
        <a:p>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135636</xdr:rowOff>
    </xdr:from>
    <xdr:to>
      <xdr:col>7</xdr:col>
      <xdr:colOff>152400</xdr:colOff>
      <xdr:row>67</xdr:row>
      <xdr:rowOff>17272</xdr:rowOff>
    </xdr:to>
    <xdr:cxnSp macro="">
      <xdr:nvCxnSpPr>
        <xdr:cNvPr id="129" name="直線コネクタ 128"/>
        <xdr:cNvCxnSpPr/>
      </xdr:nvCxnSpPr>
      <xdr:spPr>
        <a:xfrm flipV="1">
          <a:off x="4114800" y="1145133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87376</xdr:rowOff>
    </xdr:from>
    <xdr:to>
      <xdr:col>6</xdr:col>
      <xdr:colOff>0</xdr:colOff>
      <xdr:row>67</xdr:row>
      <xdr:rowOff>17272</xdr:rowOff>
    </xdr:to>
    <xdr:cxnSp macro="">
      <xdr:nvCxnSpPr>
        <xdr:cNvPr id="132" name="直線コネクタ 131"/>
        <xdr:cNvCxnSpPr/>
      </xdr:nvCxnSpPr>
      <xdr:spPr>
        <a:xfrm>
          <a:off x="3225800" y="114030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87376</xdr:rowOff>
    </xdr:from>
    <xdr:to>
      <xdr:col>4</xdr:col>
      <xdr:colOff>482600</xdr:colOff>
      <xdr:row>66</xdr:row>
      <xdr:rowOff>154940</xdr:rowOff>
    </xdr:to>
    <xdr:cxnSp macro="">
      <xdr:nvCxnSpPr>
        <xdr:cNvPr id="135" name="直線コネクタ 134"/>
        <xdr:cNvCxnSpPr/>
      </xdr:nvCxnSpPr>
      <xdr:spPr>
        <a:xfrm flipV="1">
          <a:off x="2336800" y="114030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145288</xdr:rowOff>
    </xdr:from>
    <xdr:to>
      <xdr:col>3</xdr:col>
      <xdr:colOff>279400</xdr:colOff>
      <xdr:row>66</xdr:row>
      <xdr:rowOff>154940</xdr:rowOff>
    </xdr:to>
    <xdr:cxnSp macro="">
      <xdr:nvCxnSpPr>
        <xdr:cNvPr id="138" name="直線コネクタ 137"/>
        <xdr:cNvCxnSpPr/>
      </xdr:nvCxnSpPr>
      <xdr:spPr>
        <a:xfrm>
          <a:off x="1447800" y="1146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84836</xdr:rowOff>
    </xdr:from>
    <xdr:to>
      <xdr:col>7</xdr:col>
      <xdr:colOff>203200</xdr:colOff>
      <xdr:row>67</xdr:row>
      <xdr:rowOff>14986</xdr:rowOff>
    </xdr:to>
    <xdr:sp macro="" textlink="">
      <xdr:nvSpPr>
        <xdr:cNvPr id="148" name="円/楕円 147"/>
        <xdr:cNvSpPr/>
      </xdr:nvSpPr>
      <xdr:spPr>
        <a:xfrm>
          <a:off x="4902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152163</xdr:rowOff>
    </xdr:from>
    <xdr:ext cx="762000" cy="259045"/>
    <xdr:sp macro="" textlink="">
      <xdr:nvSpPr>
        <xdr:cNvPr id="149" name="財政構造の弾力性該当値テキスト"/>
        <xdr:cNvSpPr txBox="1"/>
      </xdr:nvSpPr>
      <xdr:spPr>
        <a:xfrm>
          <a:off x="5041900" y="112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137922</xdr:rowOff>
    </xdr:from>
    <xdr:to>
      <xdr:col>6</xdr:col>
      <xdr:colOff>50800</xdr:colOff>
      <xdr:row>67</xdr:row>
      <xdr:rowOff>68072</xdr:rowOff>
    </xdr:to>
    <xdr:sp macro="" textlink="">
      <xdr:nvSpPr>
        <xdr:cNvPr id="150" name="円/楕円 149"/>
        <xdr:cNvSpPr/>
      </xdr:nvSpPr>
      <xdr:spPr>
        <a:xfrm>
          <a:off x="4064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52849</xdr:rowOff>
    </xdr:from>
    <xdr:ext cx="736600" cy="259045"/>
    <xdr:sp macro="" textlink="">
      <xdr:nvSpPr>
        <xdr:cNvPr id="151" name="テキスト ボックス 150"/>
        <xdr:cNvSpPr txBox="1"/>
      </xdr:nvSpPr>
      <xdr:spPr>
        <a:xfrm>
          <a:off x="3733800" y="1153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36576</xdr:rowOff>
    </xdr:from>
    <xdr:to>
      <xdr:col>4</xdr:col>
      <xdr:colOff>533400</xdr:colOff>
      <xdr:row>66</xdr:row>
      <xdr:rowOff>138176</xdr:rowOff>
    </xdr:to>
    <xdr:sp macro="" textlink="">
      <xdr:nvSpPr>
        <xdr:cNvPr id="152" name="円/楕円 151"/>
        <xdr:cNvSpPr/>
      </xdr:nvSpPr>
      <xdr:spPr>
        <a:xfrm>
          <a:off x="3175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122953</xdr:rowOff>
    </xdr:from>
    <xdr:ext cx="762000" cy="259045"/>
    <xdr:sp macro="" textlink="">
      <xdr:nvSpPr>
        <xdr:cNvPr id="153" name="テキスト ボックス 152"/>
        <xdr:cNvSpPr txBox="1"/>
      </xdr:nvSpPr>
      <xdr:spPr>
        <a:xfrm>
          <a:off x="2844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104140</xdr:rowOff>
    </xdr:from>
    <xdr:to>
      <xdr:col>3</xdr:col>
      <xdr:colOff>330200</xdr:colOff>
      <xdr:row>67</xdr:row>
      <xdr:rowOff>34290</xdr:rowOff>
    </xdr:to>
    <xdr:sp macro="" textlink="">
      <xdr:nvSpPr>
        <xdr:cNvPr id="154" name="円/楕円 153"/>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19067</xdr:rowOff>
    </xdr:from>
    <xdr:ext cx="762000" cy="259045"/>
    <xdr:sp macro="" textlink="">
      <xdr:nvSpPr>
        <xdr:cNvPr id="155" name="テキスト ボックス 154"/>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94488</xdr:rowOff>
    </xdr:from>
    <xdr:to>
      <xdr:col>2</xdr:col>
      <xdr:colOff>127000</xdr:colOff>
      <xdr:row>67</xdr:row>
      <xdr:rowOff>24638</xdr:rowOff>
    </xdr:to>
    <xdr:sp macro="" textlink="">
      <xdr:nvSpPr>
        <xdr:cNvPr id="156" name="円/楕円 155"/>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9415</xdr:rowOff>
    </xdr:from>
    <xdr:ext cx="762000" cy="259045"/>
    <xdr:sp macro="" textlink="">
      <xdr:nvSpPr>
        <xdr:cNvPr id="157" name="テキスト ボックス 156"/>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類似団体比較、自治体間比較のいずれも良好な水準で推移している。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なお、人件費において、当市では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月から実施した職員給与の独自削減や職員数の適正化</a:t>
          </a:r>
          <a:r>
            <a:rPr lang="ja-JP" altLang="en-US" sz="1100">
              <a:solidFill>
                <a:schemeClr val="dk1"/>
              </a:solidFill>
              <a:effectLst/>
              <a:latin typeface="+mn-lt"/>
              <a:ea typeface="+mn-ea"/>
              <a:cs typeface="+mn-cs"/>
            </a:rPr>
            <a:t>を行っており、また、</a:t>
          </a:r>
          <a:r>
            <a:rPr lang="ja-JP" altLang="ja-JP" sz="1100" b="0" i="0" baseline="0">
              <a:solidFill>
                <a:schemeClr val="dk1"/>
              </a:solidFill>
              <a:effectLst/>
              <a:latin typeface="+mn-lt"/>
              <a:ea typeface="+mn-ea"/>
              <a:cs typeface="+mn-cs"/>
            </a:rPr>
            <a:t>内部管理経費については、平成14年度の財政健全化緊急対策等の取組以降、消耗品費や光熱水費、旅費、公用車の削減をはじめ、施設管理や業務管理委託等についての仕様や発注方法の見直し等に積極的に取り組むなど、徹底した経費削減を進めてい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104200</xdr:rowOff>
    </xdr:from>
    <xdr:to>
      <xdr:col>7</xdr:col>
      <xdr:colOff>152400</xdr:colOff>
      <xdr:row>81</xdr:row>
      <xdr:rowOff>110629</xdr:rowOff>
    </xdr:to>
    <xdr:cxnSp macro="">
      <xdr:nvCxnSpPr>
        <xdr:cNvPr id="194" name="直線コネクタ 193"/>
        <xdr:cNvCxnSpPr/>
      </xdr:nvCxnSpPr>
      <xdr:spPr>
        <a:xfrm flipV="1">
          <a:off x="4114800" y="13991650"/>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26726</xdr:rowOff>
    </xdr:from>
    <xdr:to>
      <xdr:col>6</xdr:col>
      <xdr:colOff>0</xdr:colOff>
      <xdr:row>81</xdr:row>
      <xdr:rowOff>110629</xdr:rowOff>
    </xdr:to>
    <xdr:cxnSp macro="">
      <xdr:nvCxnSpPr>
        <xdr:cNvPr id="197" name="直線コネクタ 196"/>
        <xdr:cNvCxnSpPr/>
      </xdr:nvCxnSpPr>
      <xdr:spPr>
        <a:xfrm>
          <a:off x="3225800" y="13914176"/>
          <a:ext cx="889000" cy="8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26726</xdr:rowOff>
    </xdr:from>
    <xdr:to>
      <xdr:col>4</xdr:col>
      <xdr:colOff>482600</xdr:colOff>
      <xdr:row>81</xdr:row>
      <xdr:rowOff>56181</xdr:rowOff>
    </xdr:to>
    <xdr:cxnSp macro="">
      <xdr:nvCxnSpPr>
        <xdr:cNvPr id="200" name="直線コネクタ 199"/>
        <xdr:cNvCxnSpPr/>
      </xdr:nvCxnSpPr>
      <xdr:spPr>
        <a:xfrm flipV="1">
          <a:off x="2336800" y="13914176"/>
          <a:ext cx="889000" cy="2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56181</xdr:rowOff>
    </xdr:from>
    <xdr:to>
      <xdr:col>3</xdr:col>
      <xdr:colOff>279400</xdr:colOff>
      <xdr:row>81</xdr:row>
      <xdr:rowOff>102253</xdr:rowOff>
    </xdr:to>
    <xdr:cxnSp macro="">
      <xdr:nvCxnSpPr>
        <xdr:cNvPr id="203" name="直線コネクタ 202"/>
        <xdr:cNvCxnSpPr/>
      </xdr:nvCxnSpPr>
      <xdr:spPr>
        <a:xfrm flipV="1">
          <a:off x="1447800" y="13943631"/>
          <a:ext cx="889000" cy="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53400</xdr:rowOff>
    </xdr:from>
    <xdr:to>
      <xdr:col>7</xdr:col>
      <xdr:colOff>203200</xdr:colOff>
      <xdr:row>81</xdr:row>
      <xdr:rowOff>155000</xdr:rowOff>
    </xdr:to>
    <xdr:sp macro="" textlink="">
      <xdr:nvSpPr>
        <xdr:cNvPr id="213" name="円/楕円 212"/>
        <xdr:cNvSpPr/>
      </xdr:nvSpPr>
      <xdr:spPr>
        <a:xfrm>
          <a:off x="4902200" y="1394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69927</xdr:rowOff>
    </xdr:from>
    <xdr:ext cx="762000" cy="259045"/>
    <xdr:sp macro="" textlink="">
      <xdr:nvSpPr>
        <xdr:cNvPr id="214" name="人件費・物件費等の状況該当値テキスト"/>
        <xdr:cNvSpPr txBox="1"/>
      </xdr:nvSpPr>
      <xdr:spPr>
        <a:xfrm>
          <a:off x="5041900" y="137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59829</xdr:rowOff>
    </xdr:from>
    <xdr:to>
      <xdr:col>6</xdr:col>
      <xdr:colOff>50800</xdr:colOff>
      <xdr:row>81</xdr:row>
      <xdr:rowOff>161429</xdr:rowOff>
    </xdr:to>
    <xdr:sp macro="" textlink="">
      <xdr:nvSpPr>
        <xdr:cNvPr id="215" name="円/楕円 214"/>
        <xdr:cNvSpPr/>
      </xdr:nvSpPr>
      <xdr:spPr>
        <a:xfrm>
          <a:off x="4064000" y="139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xdr:rowOff>
    </xdr:from>
    <xdr:ext cx="736600" cy="259045"/>
    <xdr:sp macro="" textlink="">
      <xdr:nvSpPr>
        <xdr:cNvPr id="216" name="テキスト ボックス 215"/>
        <xdr:cNvSpPr txBox="1"/>
      </xdr:nvSpPr>
      <xdr:spPr>
        <a:xfrm>
          <a:off x="3733800" y="1371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147376</xdr:rowOff>
    </xdr:from>
    <xdr:to>
      <xdr:col>4</xdr:col>
      <xdr:colOff>533400</xdr:colOff>
      <xdr:row>81</xdr:row>
      <xdr:rowOff>77526</xdr:rowOff>
    </xdr:to>
    <xdr:sp macro="" textlink="">
      <xdr:nvSpPr>
        <xdr:cNvPr id="217" name="円/楕円 216"/>
        <xdr:cNvSpPr/>
      </xdr:nvSpPr>
      <xdr:spPr>
        <a:xfrm>
          <a:off x="3175000" y="138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87703</xdr:rowOff>
    </xdr:from>
    <xdr:ext cx="762000" cy="259045"/>
    <xdr:sp macro="" textlink="">
      <xdr:nvSpPr>
        <xdr:cNvPr id="218" name="テキスト ボックス 217"/>
        <xdr:cNvSpPr txBox="1"/>
      </xdr:nvSpPr>
      <xdr:spPr>
        <a:xfrm>
          <a:off x="2844800" y="1363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89,919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5381</xdr:rowOff>
    </xdr:from>
    <xdr:to>
      <xdr:col>3</xdr:col>
      <xdr:colOff>330200</xdr:colOff>
      <xdr:row>81</xdr:row>
      <xdr:rowOff>106981</xdr:rowOff>
    </xdr:to>
    <xdr:sp macro="" textlink="">
      <xdr:nvSpPr>
        <xdr:cNvPr id="219" name="円/楕円 218"/>
        <xdr:cNvSpPr/>
      </xdr:nvSpPr>
      <xdr:spPr>
        <a:xfrm>
          <a:off x="2286000" y="138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117158</xdr:rowOff>
    </xdr:from>
    <xdr:ext cx="762000" cy="259045"/>
    <xdr:sp macro="" textlink="">
      <xdr:nvSpPr>
        <xdr:cNvPr id="220" name="テキスト ボックス 219"/>
        <xdr:cNvSpPr txBox="1"/>
      </xdr:nvSpPr>
      <xdr:spPr>
        <a:xfrm>
          <a:off x="1955800" y="1366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91,628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51453</xdr:rowOff>
    </xdr:from>
    <xdr:to>
      <xdr:col>2</xdr:col>
      <xdr:colOff>127000</xdr:colOff>
      <xdr:row>81</xdr:row>
      <xdr:rowOff>153053</xdr:rowOff>
    </xdr:to>
    <xdr:sp macro="" textlink="">
      <xdr:nvSpPr>
        <xdr:cNvPr id="221" name="円/楕円 220"/>
        <xdr:cNvSpPr/>
      </xdr:nvSpPr>
      <xdr:spPr>
        <a:xfrm>
          <a:off x="1397000" y="139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163230</xdr:rowOff>
    </xdr:from>
    <xdr:ext cx="762000" cy="259045"/>
    <xdr:sp macro="" textlink="">
      <xdr:nvSpPr>
        <xdr:cNvPr id="222" name="テキスト ボックス 221"/>
        <xdr:cNvSpPr txBox="1"/>
      </xdr:nvSpPr>
      <xdr:spPr>
        <a:xfrm>
          <a:off x="1066800" y="1370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本市では、</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新規採用職員の抑制傾向等から、職員の平均年齢が上昇しており、また一方で、高卒及び短大卒の部長級への登用を行っていることから、ラスパイレス指数が押上げられ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を超えていたが、職員給与の独自カットを行ったことで、平成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en-US" altLang="ja-JP" sz="1100" b="0" i="0" baseline="0">
              <a:solidFill>
                <a:schemeClr val="dk1"/>
              </a:solidFill>
              <a:effectLst/>
              <a:latin typeface="+mn-lt"/>
              <a:ea typeface="+mn-ea"/>
              <a:cs typeface="+mn-cs"/>
            </a:rPr>
            <a:t>100</a:t>
          </a:r>
          <a:r>
            <a:rPr lang="ja-JP" altLang="en-US" sz="1100" b="0" i="0" baseline="0">
              <a:solidFill>
                <a:schemeClr val="dk1"/>
              </a:solidFill>
              <a:effectLst/>
              <a:latin typeface="+mn-lt"/>
              <a:ea typeface="+mn-ea"/>
              <a:cs typeface="+mn-cs"/>
            </a:rPr>
            <a:t>を下回っている。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今後は、人口急増時に大量採用した職員の大量退職が見込まれ、指数が下がることが予想されるが、総人件費抑制の観点からも、引き続き、国や民間の動向を注視しつつ</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月策定の定員管理方針に基づき、</a:t>
          </a:r>
          <a:r>
            <a:rPr lang="ja-JP" altLang="ja-JP" sz="1100" b="0" i="0" baseline="0">
              <a:solidFill>
                <a:schemeClr val="dk1"/>
              </a:solidFill>
              <a:effectLst/>
              <a:latin typeface="+mn-lt"/>
              <a:ea typeface="+mn-ea"/>
              <a:cs typeface="+mn-cs"/>
            </a:rPr>
            <a:t>人件費適正化の取り組みを進める必要がある。</a:t>
          </a:r>
          <a:endParaRPr lang="ja-JP" altLang="ja-JP">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46482</xdr:rowOff>
    </xdr:from>
    <xdr:to>
      <xdr:col>24</xdr:col>
      <xdr:colOff>558800</xdr:colOff>
      <xdr:row>83</xdr:row>
      <xdr:rowOff>123698</xdr:rowOff>
    </xdr:to>
    <xdr:cxnSp macro="">
      <xdr:nvCxnSpPr>
        <xdr:cNvPr id="254" name="直線コネクタ 253"/>
        <xdr:cNvCxnSpPr/>
      </xdr:nvCxnSpPr>
      <xdr:spPr>
        <a:xfrm>
          <a:off x="16179800" y="142768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46482</xdr:rowOff>
    </xdr:from>
    <xdr:to>
      <xdr:col>23</xdr:col>
      <xdr:colOff>406400</xdr:colOff>
      <xdr:row>84</xdr:row>
      <xdr:rowOff>97028</xdr:rowOff>
    </xdr:to>
    <xdr:cxnSp macro="">
      <xdr:nvCxnSpPr>
        <xdr:cNvPr id="257" name="直線コネクタ 256"/>
        <xdr:cNvCxnSpPr/>
      </xdr:nvCxnSpPr>
      <xdr:spPr>
        <a:xfrm flipV="1">
          <a:off x="15290800" y="1427683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88</xdr:row>
      <xdr:rowOff>154432</xdr:rowOff>
    </xdr:to>
    <xdr:cxnSp macro="">
      <xdr:nvCxnSpPr>
        <xdr:cNvPr id="260" name="直線コネクタ 259"/>
        <xdr:cNvCxnSpPr/>
      </xdr:nvCxnSpPr>
      <xdr:spPr>
        <a:xfrm flipV="1">
          <a:off x="14401800" y="14498828"/>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142494</xdr:rowOff>
    </xdr:from>
    <xdr:to>
      <xdr:col>21</xdr:col>
      <xdr:colOff>0</xdr:colOff>
      <xdr:row>88</xdr:row>
      <xdr:rowOff>154432</xdr:rowOff>
    </xdr:to>
    <xdr:cxnSp macro="">
      <xdr:nvCxnSpPr>
        <xdr:cNvPr id="263" name="直線コネクタ 262"/>
        <xdr:cNvCxnSpPr/>
      </xdr:nvCxnSpPr>
      <xdr:spPr>
        <a:xfrm>
          <a:off x="13512800" y="150586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73" name="円/楕円 272"/>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44975</xdr:rowOff>
    </xdr:from>
    <xdr:ext cx="762000" cy="259045"/>
    <xdr:sp macro="" textlink="">
      <xdr:nvSpPr>
        <xdr:cNvPr id="274" name="給与水準   （国との比較）該当値テキスト"/>
        <xdr:cNvSpPr txBox="1"/>
      </xdr:nvSpPr>
      <xdr:spPr>
        <a:xfrm>
          <a:off x="17106900" y="1427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167132</xdr:rowOff>
    </xdr:from>
    <xdr:to>
      <xdr:col>23</xdr:col>
      <xdr:colOff>457200</xdr:colOff>
      <xdr:row>83</xdr:row>
      <xdr:rowOff>97282</xdr:rowOff>
    </xdr:to>
    <xdr:sp macro="" textlink="">
      <xdr:nvSpPr>
        <xdr:cNvPr id="275" name="円/楕円 274"/>
        <xdr:cNvSpPr/>
      </xdr:nvSpPr>
      <xdr:spPr>
        <a:xfrm>
          <a:off x="16129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82059</xdr:rowOff>
    </xdr:from>
    <xdr:ext cx="736600" cy="259045"/>
    <xdr:sp macro="" textlink="">
      <xdr:nvSpPr>
        <xdr:cNvPr id="276" name="テキスト ボックス 275"/>
        <xdr:cNvSpPr txBox="1"/>
      </xdr:nvSpPr>
      <xdr:spPr>
        <a:xfrm>
          <a:off x="15798800" y="1431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7" name="円/楕円 276"/>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8" name="テキスト ボックス 277"/>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103632</xdr:rowOff>
    </xdr:from>
    <xdr:to>
      <xdr:col>21</xdr:col>
      <xdr:colOff>50800</xdr:colOff>
      <xdr:row>89</xdr:row>
      <xdr:rowOff>33782</xdr:rowOff>
    </xdr:to>
    <xdr:sp macro="" textlink="">
      <xdr:nvSpPr>
        <xdr:cNvPr id="279" name="円/楕円 278"/>
        <xdr:cNvSpPr/>
      </xdr:nvSpPr>
      <xdr:spPr>
        <a:xfrm>
          <a:off x="14351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80" name="テキスト ボックス 279"/>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91694</xdr:rowOff>
    </xdr:from>
    <xdr:to>
      <xdr:col>19</xdr:col>
      <xdr:colOff>533400</xdr:colOff>
      <xdr:row>88</xdr:row>
      <xdr:rowOff>21844</xdr:rowOff>
    </xdr:to>
    <xdr:sp macro="" textlink="">
      <xdr:nvSpPr>
        <xdr:cNvPr id="281" name="円/楕円 280"/>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6621</xdr:rowOff>
    </xdr:from>
    <xdr:ext cx="762000" cy="259045"/>
    <xdr:sp macro="" textlink="">
      <xdr:nvSpPr>
        <xdr:cNvPr id="282" name="テキスト ボックス 281"/>
        <xdr:cNvSpPr txBox="1"/>
      </xdr:nvSpPr>
      <xdr:spPr>
        <a:xfrm>
          <a:off x="13131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第2次定員適正化計画（平成22年度～平成26年度）を策定し、退職・採用等の状況を十分見極めた上で職員数の抑制を図っており、この取組の成果による改善と分析している。</a:t>
          </a:r>
          <a:endParaRPr lang="ja-JP" altLang="ja-JP" sz="1400">
            <a:effectLst/>
          </a:endParaRPr>
        </a:p>
        <a:p>
          <a:pPr rtl="0"/>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月策定の定員管理方針に基づき、定員管理の一層の適正化を推進し、今後も、限られた行政資産である人材の、より効率的・効果的な活用を図るものとする。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36936</xdr:rowOff>
    </xdr:from>
    <xdr:to>
      <xdr:col>24</xdr:col>
      <xdr:colOff>558800</xdr:colOff>
      <xdr:row>61</xdr:row>
      <xdr:rowOff>51012</xdr:rowOff>
    </xdr:to>
    <xdr:cxnSp macro="">
      <xdr:nvCxnSpPr>
        <xdr:cNvPr id="317" name="直線コネクタ 316"/>
        <xdr:cNvCxnSpPr/>
      </xdr:nvCxnSpPr>
      <xdr:spPr>
        <a:xfrm flipV="1">
          <a:off x="16179800" y="1049538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51012</xdr:rowOff>
    </xdr:from>
    <xdr:to>
      <xdr:col>23</xdr:col>
      <xdr:colOff>406400</xdr:colOff>
      <xdr:row>61</xdr:row>
      <xdr:rowOff>85196</xdr:rowOff>
    </xdr:to>
    <xdr:cxnSp macro="">
      <xdr:nvCxnSpPr>
        <xdr:cNvPr id="320" name="直線コネクタ 319"/>
        <xdr:cNvCxnSpPr/>
      </xdr:nvCxnSpPr>
      <xdr:spPr>
        <a:xfrm flipV="1">
          <a:off x="15290800" y="10509462"/>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85196</xdr:rowOff>
    </xdr:from>
    <xdr:to>
      <xdr:col>22</xdr:col>
      <xdr:colOff>203200</xdr:colOff>
      <xdr:row>61</xdr:row>
      <xdr:rowOff>115358</xdr:rowOff>
    </xdr:to>
    <xdr:cxnSp macro="">
      <xdr:nvCxnSpPr>
        <xdr:cNvPr id="323" name="直線コネクタ 322"/>
        <xdr:cNvCxnSpPr/>
      </xdr:nvCxnSpPr>
      <xdr:spPr>
        <a:xfrm flipV="1">
          <a:off x="14401800" y="105436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61</xdr:row>
      <xdr:rowOff>129434</xdr:rowOff>
    </xdr:to>
    <xdr:cxnSp macro="">
      <xdr:nvCxnSpPr>
        <xdr:cNvPr id="326" name="直線コネクタ 325"/>
        <xdr:cNvCxnSpPr/>
      </xdr:nvCxnSpPr>
      <xdr:spPr>
        <a:xfrm flipV="1">
          <a:off x="13512800" y="1057380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157586</xdr:rowOff>
    </xdr:from>
    <xdr:to>
      <xdr:col>24</xdr:col>
      <xdr:colOff>609600</xdr:colOff>
      <xdr:row>61</xdr:row>
      <xdr:rowOff>87736</xdr:rowOff>
    </xdr:to>
    <xdr:sp macro="" textlink="">
      <xdr:nvSpPr>
        <xdr:cNvPr id="336" name="円/楕円 335"/>
        <xdr:cNvSpPr/>
      </xdr:nvSpPr>
      <xdr:spPr>
        <a:xfrm>
          <a:off x="169672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2663</xdr:rowOff>
    </xdr:from>
    <xdr:ext cx="762000" cy="259045"/>
    <xdr:sp macro="" textlink="">
      <xdr:nvSpPr>
        <xdr:cNvPr id="337" name="定員管理の状況該当値テキスト"/>
        <xdr:cNvSpPr txBox="1"/>
      </xdr:nvSpPr>
      <xdr:spPr>
        <a:xfrm>
          <a:off x="17106900" y="102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212</xdr:rowOff>
    </xdr:from>
    <xdr:to>
      <xdr:col>23</xdr:col>
      <xdr:colOff>457200</xdr:colOff>
      <xdr:row>61</xdr:row>
      <xdr:rowOff>101812</xdr:rowOff>
    </xdr:to>
    <xdr:sp macro="" textlink="">
      <xdr:nvSpPr>
        <xdr:cNvPr id="338" name="円/楕円 337"/>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111989</xdr:rowOff>
    </xdr:from>
    <xdr:ext cx="736600" cy="259045"/>
    <xdr:sp macro="" textlink="">
      <xdr:nvSpPr>
        <xdr:cNvPr id="339" name="テキスト ボックス 338"/>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34396</xdr:rowOff>
    </xdr:from>
    <xdr:to>
      <xdr:col>22</xdr:col>
      <xdr:colOff>254000</xdr:colOff>
      <xdr:row>61</xdr:row>
      <xdr:rowOff>135996</xdr:rowOff>
    </xdr:to>
    <xdr:sp macro="" textlink="">
      <xdr:nvSpPr>
        <xdr:cNvPr id="340" name="円/楕円 339"/>
        <xdr:cNvSpPr/>
      </xdr:nvSpPr>
      <xdr:spPr>
        <a:xfrm>
          <a:off x="15240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146173</xdr:rowOff>
    </xdr:from>
    <xdr:ext cx="762000" cy="259045"/>
    <xdr:sp macro="" textlink="">
      <xdr:nvSpPr>
        <xdr:cNvPr id="341" name="テキスト ボックス 340"/>
        <xdr:cNvSpPr txBox="1"/>
      </xdr:nvSpPr>
      <xdr:spPr>
        <a:xfrm>
          <a:off x="14909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2" name="円/楕円 341"/>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4885</xdr:rowOff>
    </xdr:from>
    <xdr:ext cx="762000" cy="259045"/>
    <xdr:sp macro="" textlink="">
      <xdr:nvSpPr>
        <xdr:cNvPr id="343" name="テキスト ボックス 342"/>
        <xdr:cNvSpPr txBox="1"/>
      </xdr:nvSpPr>
      <xdr:spPr>
        <a:xfrm>
          <a:off x="14020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78634</xdr:rowOff>
    </xdr:from>
    <xdr:to>
      <xdr:col>19</xdr:col>
      <xdr:colOff>533400</xdr:colOff>
      <xdr:row>62</xdr:row>
      <xdr:rowOff>8784</xdr:rowOff>
    </xdr:to>
    <xdr:sp macro="" textlink="">
      <xdr:nvSpPr>
        <xdr:cNvPr id="344" name="円/楕円 343"/>
        <xdr:cNvSpPr/>
      </xdr:nvSpPr>
      <xdr:spPr>
        <a:xfrm>
          <a:off x="13462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18961</xdr:rowOff>
    </xdr:from>
    <xdr:ext cx="762000" cy="259045"/>
    <xdr:sp macro="" textlink="">
      <xdr:nvSpPr>
        <xdr:cNvPr id="345" name="テキスト ボックス 344"/>
        <xdr:cNvSpPr txBox="1"/>
      </xdr:nvSpPr>
      <xdr:spPr>
        <a:xfrm>
          <a:off x="13131800" y="1030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公共下水道事業特別会計で、住宅団地の汚水処理施設の公共管理に伴う分担金受入があったことから、比率算定上、その分子となる準元利償還金が減となったこと、さらには分母となる標準財政規模が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a:t>
          </a:r>
          <a:r>
            <a:rPr lang="ja-JP" altLang="en-US" sz="1100">
              <a:solidFill>
                <a:schemeClr val="dk1"/>
              </a:solidFill>
              <a:effectLst/>
              <a:latin typeface="+mn-lt"/>
              <a:ea typeface="+mn-ea"/>
              <a:cs typeface="+mn-cs"/>
            </a:rPr>
            <a:t>から、前年度から比率が</a:t>
          </a:r>
          <a:r>
            <a:rPr lang="en-US" altLang="ja-JP" sz="1100">
              <a:solidFill>
                <a:schemeClr val="dk1"/>
              </a:solidFill>
              <a:effectLst/>
              <a:latin typeface="+mn-lt"/>
              <a:ea typeface="+mn-ea"/>
              <a:cs typeface="+mn-cs"/>
            </a:rPr>
            <a:t>0.8</a:t>
          </a:r>
          <a:r>
            <a:rPr lang="ja-JP" altLang="en-US" sz="1100">
              <a:solidFill>
                <a:schemeClr val="dk1"/>
              </a:solidFill>
              <a:effectLst/>
              <a:latin typeface="+mn-lt"/>
              <a:ea typeface="+mn-ea"/>
              <a:cs typeface="+mn-cs"/>
            </a:rPr>
            <a:t>ポイント改善している。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今後については、事業の進捗に伴う公共下水道事業会計への準元利償還金の増や土地開発公社の解散に伴う第三セクター等改革推進債の償還など増要因は残るものの、市全体として、投資事業の抑制を図っており、比率は、今後も徐々に改善していくものと見込んで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endParaRPr lang="ja-JP" altLang="ja-JP" sz="1400">
            <a:solidFill>
              <a:srgbClr val="FF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42</xdr:row>
      <xdr:rowOff>164147</xdr:rowOff>
    </xdr:to>
    <xdr:cxnSp macro="">
      <xdr:nvCxnSpPr>
        <xdr:cNvPr id="375" name="直線コネクタ 374"/>
        <xdr:cNvCxnSpPr/>
      </xdr:nvCxnSpPr>
      <xdr:spPr>
        <a:xfrm flipV="1">
          <a:off x="16179800" y="731678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164147</xdr:rowOff>
    </xdr:from>
    <xdr:to>
      <xdr:col>23</xdr:col>
      <xdr:colOff>406400</xdr:colOff>
      <xdr:row>43</xdr:row>
      <xdr:rowOff>34925</xdr:rowOff>
    </xdr:to>
    <xdr:cxnSp macro="">
      <xdr:nvCxnSpPr>
        <xdr:cNvPr id="378" name="直線コネクタ 377"/>
        <xdr:cNvCxnSpPr/>
      </xdr:nvCxnSpPr>
      <xdr:spPr>
        <a:xfrm flipV="1">
          <a:off x="15290800" y="73650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34925</xdr:rowOff>
    </xdr:from>
    <xdr:to>
      <xdr:col>22</xdr:col>
      <xdr:colOff>203200</xdr:colOff>
      <xdr:row>43</xdr:row>
      <xdr:rowOff>77153</xdr:rowOff>
    </xdr:to>
    <xdr:cxnSp macro="">
      <xdr:nvCxnSpPr>
        <xdr:cNvPr id="381" name="直線コネクタ 380"/>
        <xdr:cNvCxnSpPr/>
      </xdr:nvCxnSpPr>
      <xdr:spPr>
        <a:xfrm flipV="1">
          <a:off x="14401800" y="74072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77153</xdr:rowOff>
    </xdr:to>
    <xdr:cxnSp macro="">
      <xdr:nvCxnSpPr>
        <xdr:cNvPr id="384" name="直線コネクタ 383"/>
        <xdr:cNvCxnSpPr/>
      </xdr:nvCxnSpPr>
      <xdr:spPr>
        <a:xfrm>
          <a:off x="13512800" y="74193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86" name="テキスト ボックス 385"/>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88" name="テキスト ボックス 387"/>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65088</xdr:rowOff>
    </xdr:from>
    <xdr:to>
      <xdr:col>24</xdr:col>
      <xdr:colOff>609600</xdr:colOff>
      <xdr:row>42</xdr:row>
      <xdr:rowOff>166688</xdr:rowOff>
    </xdr:to>
    <xdr:sp macro="" textlink="">
      <xdr:nvSpPr>
        <xdr:cNvPr id="394" name="円/楕円 393"/>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132415</xdr:rowOff>
    </xdr:from>
    <xdr:ext cx="762000" cy="259045"/>
    <xdr:sp macro="" textlink="">
      <xdr:nvSpPr>
        <xdr:cNvPr id="395" name="公債費負担の状況該当値テキスト"/>
        <xdr:cNvSpPr txBox="1"/>
      </xdr:nvSpPr>
      <xdr:spPr>
        <a:xfrm>
          <a:off x="17106900" y="716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113347</xdr:rowOff>
    </xdr:from>
    <xdr:to>
      <xdr:col>23</xdr:col>
      <xdr:colOff>457200</xdr:colOff>
      <xdr:row>43</xdr:row>
      <xdr:rowOff>43497</xdr:rowOff>
    </xdr:to>
    <xdr:sp macro="" textlink="">
      <xdr:nvSpPr>
        <xdr:cNvPr id="396" name="円/楕円 395"/>
        <xdr:cNvSpPr/>
      </xdr:nvSpPr>
      <xdr:spPr>
        <a:xfrm>
          <a:off x="16129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28274</xdr:rowOff>
    </xdr:from>
    <xdr:ext cx="736600" cy="259045"/>
    <xdr:sp macro="" textlink="">
      <xdr:nvSpPr>
        <xdr:cNvPr id="397" name="テキスト ボックス 396"/>
        <xdr:cNvSpPr txBox="1"/>
      </xdr:nvSpPr>
      <xdr:spPr>
        <a:xfrm>
          <a:off x="15798800" y="740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155575</xdr:rowOff>
    </xdr:from>
    <xdr:to>
      <xdr:col>22</xdr:col>
      <xdr:colOff>254000</xdr:colOff>
      <xdr:row>43</xdr:row>
      <xdr:rowOff>85725</xdr:rowOff>
    </xdr:to>
    <xdr:sp macro="" textlink="">
      <xdr:nvSpPr>
        <xdr:cNvPr id="398" name="円/楕円 397"/>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70502</xdr:rowOff>
    </xdr:from>
    <xdr:ext cx="762000" cy="259045"/>
    <xdr:sp macro="" textlink="">
      <xdr:nvSpPr>
        <xdr:cNvPr id="399" name="テキスト ボックス 398"/>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26353</xdr:rowOff>
    </xdr:from>
    <xdr:to>
      <xdr:col>21</xdr:col>
      <xdr:colOff>50800</xdr:colOff>
      <xdr:row>43</xdr:row>
      <xdr:rowOff>127953</xdr:rowOff>
    </xdr:to>
    <xdr:sp macro="" textlink="">
      <xdr:nvSpPr>
        <xdr:cNvPr id="400" name="円/楕円 399"/>
        <xdr:cNvSpPr/>
      </xdr:nvSpPr>
      <xdr:spPr>
        <a:xfrm>
          <a:off x="14351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112730</xdr:rowOff>
    </xdr:from>
    <xdr:ext cx="762000" cy="259045"/>
    <xdr:sp macro="" textlink="">
      <xdr:nvSpPr>
        <xdr:cNvPr id="401" name="テキスト ボックス 400"/>
        <xdr:cNvSpPr txBox="1"/>
      </xdr:nvSpPr>
      <xdr:spPr>
        <a:xfrm>
          <a:off x="14020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2" name="円/楕円 401"/>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3" name="テキスト ボックス 402"/>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将来負担比率は、引き続き、県内で最も高くなっているが、これは、人口急増期におけるインフラ整備に係る地方債の償還残高が未だに高いことのほか、将来負担額（負債）から控除することのできる財政調整基金等の基金が枯渇していることによる。今後は、既存の公共施設の老朽化に伴う大規模改修等、新たな将来負担も予想されるが、市全体として投資事業の抑制を図っているところでもあり、中期的には比率は改善していくものと見込んでい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91668</xdr:rowOff>
    </xdr:to>
    <xdr:cxnSp macro="">
      <xdr:nvCxnSpPr>
        <xdr:cNvPr id="430" name="直線コネクタ 429"/>
        <xdr:cNvCxnSpPr/>
      </xdr:nvCxnSpPr>
      <xdr:spPr>
        <a:xfrm flipV="1">
          <a:off x="17018000" y="2451100"/>
          <a:ext cx="0" cy="898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63745</xdr:rowOff>
    </xdr:from>
    <xdr:ext cx="762000" cy="259045"/>
    <xdr:sp macro="" textlink="">
      <xdr:nvSpPr>
        <xdr:cNvPr id="431" name="将来負担の状況最小値テキスト"/>
        <xdr:cNvSpPr txBox="1"/>
      </xdr:nvSpPr>
      <xdr:spPr>
        <a:xfrm>
          <a:off x="17106900" y="33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19</xdr:row>
      <xdr:rowOff>91668</xdr:rowOff>
    </xdr:from>
    <xdr:to>
      <xdr:col>24</xdr:col>
      <xdr:colOff>647700</xdr:colOff>
      <xdr:row>19</xdr:row>
      <xdr:rowOff>91668</xdr:rowOff>
    </xdr:to>
    <xdr:cxnSp macro="">
      <xdr:nvCxnSpPr>
        <xdr:cNvPr id="432" name="直線コネクタ 431"/>
        <xdr:cNvCxnSpPr/>
      </xdr:nvCxnSpPr>
      <xdr:spPr>
        <a:xfrm>
          <a:off x="16929100" y="3349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61265</xdr:rowOff>
    </xdr:from>
    <xdr:to>
      <xdr:col>24</xdr:col>
      <xdr:colOff>558800</xdr:colOff>
      <xdr:row>19</xdr:row>
      <xdr:rowOff>95047</xdr:rowOff>
    </xdr:to>
    <xdr:cxnSp macro="">
      <xdr:nvCxnSpPr>
        <xdr:cNvPr id="435" name="直線コネクタ 434"/>
        <xdr:cNvCxnSpPr/>
      </xdr:nvCxnSpPr>
      <xdr:spPr>
        <a:xfrm flipV="1">
          <a:off x="16179800" y="331881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25087</xdr:rowOff>
    </xdr:from>
    <xdr:ext cx="762000" cy="259045"/>
    <xdr:sp macro="" textlink="">
      <xdr:nvSpPr>
        <xdr:cNvPr id="436"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8560</xdr:rowOff>
    </xdr:from>
    <xdr:to>
      <xdr:col>24</xdr:col>
      <xdr:colOff>609600</xdr:colOff>
      <xdr:row>15</xdr:row>
      <xdr:rowOff>110160</xdr:rowOff>
    </xdr:to>
    <xdr:sp macro="" textlink="">
      <xdr:nvSpPr>
        <xdr:cNvPr id="437" name="フローチャート : 判断 436"/>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68021</xdr:rowOff>
    </xdr:from>
    <xdr:to>
      <xdr:col>23</xdr:col>
      <xdr:colOff>406400</xdr:colOff>
      <xdr:row>19</xdr:row>
      <xdr:rowOff>95047</xdr:rowOff>
    </xdr:to>
    <xdr:cxnSp macro="">
      <xdr:nvCxnSpPr>
        <xdr:cNvPr id="438" name="直線コネクタ 437"/>
        <xdr:cNvCxnSpPr/>
      </xdr:nvCxnSpPr>
      <xdr:spPr>
        <a:xfrm>
          <a:off x="15290800" y="3325571"/>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50063</xdr:rowOff>
    </xdr:from>
    <xdr:to>
      <xdr:col>23</xdr:col>
      <xdr:colOff>457200</xdr:colOff>
      <xdr:row>15</xdr:row>
      <xdr:rowOff>151663</xdr:rowOff>
    </xdr:to>
    <xdr:sp macro="" textlink="">
      <xdr:nvSpPr>
        <xdr:cNvPr id="439" name="フローチャート : 判断 438"/>
        <xdr:cNvSpPr/>
      </xdr:nvSpPr>
      <xdr:spPr>
        <a:xfrm>
          <a:off x="161290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161840</xdr:rowOff>
    </xdr:from>
    <xdr:ext cx="736600" cy="259045"/>
    <xdr:sp macro="" textlink="">
      <xdr:nvSpPr>
        <xdr:cNvPr id="440" name="テキスト ボックス 439"/>
        <xdr:cNvSpPr txBox="1"/>
      </xdr:nvSpPr>
      <xdr:spPr>
        <a:xfrm>
          <a:off x="15798800" y="2390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68021</xdr:rowOff>
    </xdr:from>
    <xdr:to>
      <xdr:col>22</xdr:col>
      <xdr:colOff>203200</xdr:colOff>
      <xdr:row>20</xdr:row>
      <xdr:rowOff>34112</xdr:rowOff>
    </xdr:to>
    <xdr:cxnSp macro="">
      <xdr:nvCxnSpPr>
        <xdr:cNvPr id="441" name="直線コネクタ 440"/>
        <xdr:cNvCxnSpPr/>
      </xdr:nvCxnSpPr>
      <xdr:spPr>
        <a:xfrm flipV="1">
          <a:off x="14401800" y="332557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71298</xdr:rowOff>
    </xdr:from>
    <xdr:to>
      <xdr:col>22</xdr:col>
      <xdr:colOff>254000</xdr:colOff>
      <xdr:row>16</xdr:row>
      <xdr:rowOff>1448</xdr:rowOff>
    </xdr:to>
    <xdr:sp macro="" textlink="">
      <xdr:nvSpPr>
        <xdr:cNvPr id="442" name="フローチャート : 判断 441"/>
        <xdr:cNvSpPr/>
      </xdr:nvSpPr>
      <xdr:spPr>
        <a:xfrm>
          <a:off x="15240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11625</xdr:rowOff>
    </xdr:from>
    <xdr:ext cx="762000" cy="259045"/>
    <xdr:sp macro="" textlink="">
      <xdr:nvSpPr>
        <xdr:cNvPr id="443" name="テキスト ボックス 442"/>
        <xdr:cNvSpPr txBox="1"/>
      </xdr:nvSpPr>
      <xdr:spPr>
        <a:xfrm>
          <a:off x="14909800" y="24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34112</xdr:rowOff>
    </xdr:from>
    <xdr:to>
      <xdr:col>21</xdr:col>
      <xdr:colOff>0</xdr:colOff>
      <xdr:row>20</xdr:row>
      <xdr:rowOff>117119</xdr:rowOff>
    </xdr:to>
    <xdr:cxnSp macro="">
      <xdr:nvCxnSpPr>
        <xdr:cNvPr id="444" name="直線コネクタ 443"/>
        <xdr:cNvCxnSpPr/>
      </xdr:nvCxnSpPr>
      <xdr:spPr>
        <a:xfrm flipV="1">
          <a:off x="13512800" y="3463112"/>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109423</xdr:rowOff>
    </xdr:from>
    <xdr:to>
      <xdr:col>21</xdr:col>
      <xdr:colOff>50800</xdr:colOff>
      <xdr:row>16</xdr:row>
      <xdr:rowOff>39573</xdr:rowOff>
    </xdr:to>
    <xdr:sp macro="" textlink="">
      <xdr:nvSpPr>
        <xdr:cNvPr id="445" name="フローチャート : 判断 444"/>
        <xdr:cNvSpPr/>
      </xdr:nvSpPr>
      <xdr:spPr>
        <a:xfrm>
          <a:off x="14351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49750</xdr:rowOff>
    </xdr:from>
    <xdr:ext cx="762000" cy="259045"/>
    <xdr:sp macro="" textlink="">
      <xdr:nvSpPr>
        <xdr:cNvPr id="446" name="テキスト ボックス 445"/>
        <xdr:cNvSpPr txBox="1"/>
      </xdr:nvSpPr>
      <xdr:spPr>
        <a:xfrm>
          <a:off x="14020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162509</xdr:rowOff>
    </xdr:from>
    <xdr:to>
      <xdr:col>19</xdr:col>
      <xdr:colOff>533400</xdr:colOff>
      <xdr:row>16</xdr:row>
      <xdr:rowOff>92659</xdr:rowOff>
    </xdr:to>
    <xdr:sp macro="" textlink="">
      <xdr:nvSpPr>
        <xdr:cNvPr id="447" name="フローチャート : 判断 446"/>
        <xdr:cNvSpPr/>
      </xdr:nvSpPr>
      <xdr:spPr>
        <a:xfrm>
          <a:off x="13462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102836</xdr:rowOff>
    </xdr:from>
    <xdr:ext cx="762000" cy="259045"/>
    <xdr:sp macro="" textlink="">
      <xdr:nvSpPr>
        <xdr:cNvPr id="448" name="テキスト ボックス 447"/>
        <xdr:cNvSpPr txBox="1"/>
      </xdr:nvSpPr>
      <xdr:spPr>
        <a:xfrm>
          <a:off x="13131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10465</xdr:rowOff>
    </xdr:from>
    <xdr:to>
      <xdr:col>24</xdr:col>
      <xdr:colOff>609600</xdr:colOff>
      <xdr:row>19</xdr:row>
      <xdr:rowOff>112065</xdr:rowOff>
    </xdr:to>
    <xdr:sp macro="" textlink="">
      <xdr:nvSpPr>
        <xdr:cNvPr id="454" name="円/楕円 453"/>
        <xdr:cNvSpPr/>
      </xdr:nvSpPr>
      <xdr:spPr>
        <a:xfrm>
          <a:off x="169672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77792</xdr:rowOff>
    </xdr:from>
    <xdr:ext cx="762000" cy="259045"/>
    <xdr:sp macro="" textlink="">
      <xdr:nvSpPr>
        <xdr:cNvPr id="455" name="将来負担の状況該当値テキスト"/>
        <xdr:cNvSpPr txBox="1"/>
      </xdr:nvSpPr>
      <xdr:spPr>
        <a:xfrm>
          <a:off x="17106900" y="31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44247</xdr:rowOff>
    </xdr:from>
    <xdr:to>
      <xdr:col>23</xdr:col>
      <xdr:colOff>457200</xdr:colOff>
      <xdr:row>19</xdr:row>
      <xdr:rowOff>145847</xdr:rowOff>
    </xdr:to>
    <xdr:sp macro="" textlink="">
      <xdr:nvSpPr>
        <xdr:cNvPr id="456" name="円/楕円 455"/>
        <xdr:cNvSpPr/>
      </xdr:nvSpPr>
      <xdr:spPr>
        <a:xfrm>
          <a:off x="16129000" y="33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130624</xdr:rowOff>
    </xdr:from>
    <xdr:ext cx="736600" cy="259045"/>
    <xdr:sp macro="" textlink="">
      <xdr:nvSpPr>
        <xdr:cNvPr id="457" name="テキスト ボックス 456"/>
        <xdr:cNvSpPr txBox="1"/>
      </xdr:nvSpPr>
      <xdr:spPr>
        <a:xfrm>
          <a:off x="15798800" y="338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17221</xdr:rowOff>
    </xdr:from>
    <xdr:to>
      <xdr:col>22</xdr:col>
      <xdr:colOff>254000</xdr:colOff>
      <xdr:row>19</xdr:row>
      <xdr:rowOff>118821</xdr:rowOff>
    </xdr:to>
    <xdr:sp macro="" textlink="">
      <xdr:nvSpPr>
        <xdr:cNvPr id="458" name="円/楕円 457"/>
        <xdr:cNvSpPr/>
      </xdr:nvSpPr>
      <xdr:spPr>
        <a:xfrm>
          <a:off x="15240000" y="32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103598</xdr:rowOff>
    </xdr:from>
    <xdr:ext cx="762000" cy="259045"/>
    <xdr:sp macro="" textlink="">
      <xdr:nvSpPr>
        <xdr:cNvPr id="459" name="テキスト ボックス 458"/>
        <xdr:cNvSpPr txBox="1"/>
      </xdr:nvSpPr>
      <xdr:spPr>
        <a:xfrm>
          <a:off x="14909800" y="336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154762</xdr:rowOff>
    </xdr:from>
    <xdr:to>
      <xdr:col>21</xdr:col>
      <xdr:colOff>50800</xdr:colOff>
      <xdr:row>20</xdr:row>
      <xdr:rowOff>84912</xdr:rowOff>
    </xdr:to>
    <xdr:sp macro="" textlink="">
      <xdr:nvSpPr>
        <xdr:cNvPr id="460" name="円/楕円 459"/>
        <xdr:cNvSpPr/>
      </xdr:nvSpPr>
      <xdr:spPr>
        <a:xfrm>
          <a:off x="14351000" y="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69689</xdr:rowOff>
    </xdr:from>
    <xdr:ext cx="762000" cy="259045"/>
    <xdr:sp macro="" textlink="">
      <xdr:nvSpPr>
        <xdr:cNvPr id="461" name="テキスト ボックス 460"/>
        <xdr:cNvSpPr txBox="1"/>
      </xdr:nvSpPr>
      <xdr:spPr>
        <a:xfrm>
          <a:off x="14020800" y="34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66319</xdr:rowOff>
    </xdr:from>
    <xdr:to>
      <xdr:col>19</xdr:col>
      <xdr:colOff>533400</xdr:colOff>
      <xdr:row>20</xdr:row>
      <xdr:rowOff>167919</xdr:rowOff>
    </xdr:to>
    <xdr:sp macro="" textlink="">
      <xdr:nvSpPr>
        <xdr:cNvPr id="462" name="円/楕円 461"/>
        <xdr:cNvSpPr/>
      </xdr:nvSpPr>
      <xdr:spPr>
        <a:xfrm>
          <a:off x="13462000" y="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152696</xdr:rowOff>
    </xdr:from>
    <xdr:ext cx="762000" cy="259045"/>
    <xdr:sp macro="" textlink="">
      <xdr:nvSpPr>
        <xdr:cNvPr id="463" name="テキスト ボックス 462"/>
        <xdr:cNvSpPr txBox="1"/>
      </xdr:nvSpPr>
      <xdr:spPr>
        <a:xfrm>
          <a:off x="13131800" y="358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人件費では、平成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月から実施した職員給与の独自削減や職員数の適正化により、基本給は</a:t>
          </a:r>
          <a:r>
            <a:rPr kumimoji="1" lang="en-US" altLang="ja-JP" sz="1100">
              <a:solidFill>
                <a:sysClr val="windowText" lastClr="000000"/>
              </a:solidFill>
              <a:effectLst/>
              <a:latin typeface="+mn-lt"/>
              <a:ea typeface="+mn-ea"/>
              <a:cs typeface="+mn-cs"/>
            </a:rPr>
            <a:t>195</a:t>
          </a:r>
          <a:r>
            <a:rPr kumimoji="1" lang="ja-JP" altLang="en-US"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8.8</a:t>
          </a:r>
          <a:r>
            <a:rPr kumimoji="1" lang="ja-JP" altLang="en-US" sz="1100">
              <a:solidFill>
                <a:sysClr val="windowText" lastClr="000000"/>
              </a:solidFill>
              <a:effectLst/>
              <a:latin typeface="+mn-lt"/>
              <a:ea typeface="+mn-ea"/>
              <a:cs typeface="+mn-cs"/>
            </a:rPr>
            <a:t>％）の減となった。また、定年退職者の減少により、退職金は</a:t>
          </a:r>
          <a:r>
            <a:rPr kumimoji="1" lang="en-US" altLang="ja-JP" sz="1100">
              <a:solidFill>
                <a:sysClr val="windowText" lastClr="000000"/>
              </a:solidFill>
              <a:effectLst/>
              <a:latin typeface="+mn-lt"/>
              <a:ea typeface="+mn-ea"/>
              <a:cs typeface="+mn-cs"/>
            </a:rPr>
            <a:t>67</a:t>
          </a:r>
          <a:r>
            <a:rPr kumimoji="1" lang="ja-JP" altLang="en-US"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9.6</a:t>
          </a:r>
          <a:r>
            <a:rPr kumimoji="1" lang="ja-JP" altLang="en-US" sz="110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38</xdr:row>
      <xdr:rowOff>27940</xdr:rowOff>
    </xdr:to>
    <xdr:cxnSp macro="">
      <xdr:nvCxnSpPr>
        <xdr:cNvPr id="66" name="直線コネクタ 65"/>
        <xdr:cNvCxnSpPr/>
      </xdr:nvCxnSpPr>
      <xdr:spPr>
        <a:xfrm flipV="1">
          <a:off x="3987800" y="6443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27940</xdr:rowOff>
    </xdr:to>
    <xdr:cxnSp macro="">
      <xdr:nvCxnSpPr>
        <xdr:cNvPr id="69" name="直線コネクタ 68"/>
        <xdr:cNvCxnSpPr/>
      </xdr:nvCxnSpPr>
      <xdr:spPr>
        <a:xfrm>
          <a:off x="3098800" y="649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38</xdr:row>
      <xdr:rowOff>58420</xdr:rowOff>
    </xdr:to>
    <xdr:cxnSp macro="">
      <xdr:nvCxnSpPr>
        <xdr:cNvPr id="72" name="直線コネクタ 71"/>
        <xdr:cNvCxnSpPr/>
      </xdr:nvCxnSpPr>
      <xdr:spPr>
        <a:xfrm flipV="1">
          <a:off x="2209800" y="649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81280</xdr:rowOff>
    </xdr:to>
    <xdr:cxnSp macro="">
      <xdr:nvCxnSpPr>
        <xdr:cNvPr id="75" name="直線コネクタ 74"/>
        <xdr:cNvCxnSpPr/>
      </xdr:nvCxnSpPr>
      <xdr:spPr>
        <a:xfrm flipV="1">
          <a:off x="1320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9" name="円/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1" name="円/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2" name="テキスト ボックス 91"/>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3" name="円/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物件費では、人事給与システム改修作業に係る委託料や地籍調査事業委託料の増、教師用教科書指導書の改定に伴う消耗品費の増などにより、</a:t>
          </a:r>
          <a:r>
            <a:rPr kumimoji="1" lang="en-US" altLang="ja-JP" sz="1100">
              <a:solidFill>
                <a:sysClr val="windowText" lastClr="000000"/>
              </a:solidFill>
              <a:effectLst/>
              <a:latin typeface="+mn-lt"/>
              <a:ea typeface="+mn-ea"/>
              <a:cs typeface="+mn-cs"/>
            </a:rPr>
            <a:t>18</a:t>
          </a:r>
          <a:r>
            <a:rPr kumimoji="1" lang="ja-JP" altLang="en-US"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72136</xdr:rowOff>
    </xdr:from>
    <xdr:to>
      <xdr:col>24</xdr:col>
      <xdr:colOff>31750</xdr:colOff>
      <xdr:row>14</xdr:row>
      <xdr:rowOff>163576</xdr:rowOff>
    </xdr:to>
    <xdr:cxnSp macro="">
      <xdr:nvCxnSpPr>
        <xdr:cNvPr id="125" name="直線コネクタ 124"/>
        <xdr:cNvCxnSpPr/>
      </xdr:nvCxnSpPr>
      <xdr:spPr>
        <a:xfrm>
          <a:off x="15671800" y="24724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72136</xdr:rowOff>
    </xdr:from>
    <xdr:to>
      <xdr:col>22</xdr:col>
      <xdr:colOff>565150</xdr:colOff>
      <xdr:row>14</xdr:row>
      <xdr:rowOff>108712</xdr:rowOff>
    </xdr:to>
    <xdr:cxnSp macro="">
      <xdr:nvCxnSpPr>
        <xdr:cNvPr id="128" name="直線コネクタ 127"/>
        <xdr:cNvCxnSpPr/>
      </xdr:nvCxnSpPr>
      <xdr:spPr>
        <a:xfrm flipV="1">
          <a:off x="14782800" y="2472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99568</xdr:rowOff>
    </xdr:from>
    <xdr:to>
      <xdr:col>21</xdr:col>
      <xdr:colOff>361950</xdr:colOff>
      <xdr:row>14</xdr:row>
      <xdr:rowOff>108712</xdr:rowOff>
    </xdr:to>
    <xdr:cxnSp macro="">
      <xdr:nvCxnSpPr>
        <xdr:cNvPr id="131" name="直線コネクタ 130"/>
        <xdr:cNvCxnSpPr/>
      </xdr:nvCxnSpPr>
      <xdr:spPr>
        <a:xfrm>
          <a:off x="13893800" y="2499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99568</xdr:rowOff>
    </xdr:from>
    <xdr:to>
      <xdr:col>20</xdr:col>
      <xdr:colOff>158750</xdr:colOff>
      <xdr:row>14</xdr:row>
      <xdr:rowOff>127000</xdr:rowOff>
    </xdr:to>
    <xdr:cxnSp macro="">
      <xdr:nvCxnSpPr>
        <xdr:cNvPr id="134" name="直線コネクタ 133"/>
        <xdr:cNvCxnSpPr/>
      </xdr:nvCxnSpPr>
      <xdr:spPr>
        <a:xfrm flipV="1">
          <a:off x="13004800" y="2499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4" name="円/楕円 143"/>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129303</xdr:rowOff>
    </xdr:from>
    <xdr:ext cx="762000" cy="259045"/>
    <xdr:sp macro="" textlink="">
      <xdr:nvSpPr>
        <xdr:cNvPr id="145" name="物件費該当値テキスト"/>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21336</xdr:rowOff>
    </xdr:from>
    <xdr:to>
      <xdr:col>22</xdr:col>
      <xdr:colOff>615950</xdr:colOff>
      <xdr:row>14</xdr:row>
      <xdr:rowOff>122936</xdr:rowOff>
    </xdr:to>
    <xdr:sp macro="" textlink="">
      <xdr:nvSpPr>
        <xdr:cNvPr id="146" name="円/楕円 145"/>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133113</xdr:rowOff>
    </xdr:from>
    <xdr:ext cx="736600" cy="259045"/>
    <xdr:sp macro="" textlink="">
      <xdr:nvSpPr>
        <xdr:cNvPr id="147" name="テキスト ボックス 146"/>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57912</xdr:rowOff>
    </xdr:from>
    <xdr:to>
      <xdr:col>21</xdr:col>
      <xdr:colOff>412750</xdr:colOff>
      <xdr:row>14</xdr:row>
      <xdr:rowOff>159512</xdr:rowOff>
    </xdr:to>
    <xdr:sp macro="" textlink="">
      <xdr:nvSpPr>
        <xdr:cNvPr id="148" name="円/楕円 147"/>
        <xdr:cNvSpPr/>
      </xdr:nvSpPr>
      <xdr:spPr>
        <a:xfrm>
          <a:off x="1473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169689</xdr:rowOff>
    </xdr:from>
    <xdr:ext cx="762000" cy="259045"/>
    <xdr:sp macro="" textlink="">
      <xdr:nvSpPr>
        <xdr:cNvPr id="149" name="テキスト ボックス 148"/>
        <xdr:cNvSpPr txBox="1"/>
      </xdr:nvSpPr>
      <xdr:spPr>
        <a:xfrm>
          <a:off x="1440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48768</xdr:rowOff>
    </xdr:from>
    <xdr:to>
      <xdr:col>20</xdr:col>
      <xdr:colOff>209550</xdr:colOff>
      <xdr:row>14</xdr:row>
      <xdr:rowOff>150368</xdr:rowOff>
    </xdr:to>
    <xdr:sp macro="" textlink="">
      <xdr:nvSpPr>
        <xdr:cNvPr id="150" name="円/楕円 149"/>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160545</xdr:rowOff>
    </xdr:from>
    <xdr:ext cx="762000" cy="259045"/>
    <xdr:sp macro="" textlink="">
      <xdr:nvSpPr>
        <xdr:cNvPr id="151" name="テキスト ボックス 150"/>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扶助費では、支援対象者の増加に伴う障害者自立支援費の増加や、保育の充実化を図る事業費の増加等により、</a:t>
          </a:r>
          <a:r>
            <a:rPr kumimoji="1" lang="en-US" altLang="ja-JP" sz="1100">
              <a:solidFill>
                <a:sysClr val="windowText" lastClr="000000"/>
              </a:solidFill>
              <a:effectLst/>
              <a:latin typeface="+mn-lt"/>
              <a:ea typeface="+mn-ea"/>
              <a:cs typeface="+mn-cs"/>
            </a:rPr>
            <a:t>103</a:t>
          </a:r>
          <a:r>
            <a:rPr kumimoji="1" lang="ja-JP" altLang="en-US"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86" name="直線コネクタ 185"/>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69850</xdr:rowOff>
    </xdr:to>
    <xdr:cxnSp macro="">
      <xdr:nvCxnSpPr>
        <xdr:cNvPr id="189" name="直線コネクタ 188"/>
        <xdr:cNvCxnSpPr/>
      </xdr:nvCxnSpPr>
      <xdr:spPr>
        <a:xfrm>
          <a:off x="3098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6350</xdr:rowOff>
    </xdr:to>
    <xdr:cxnSp macro="">
      <xdr:nvCxnSpPr>
        <xdr:cNvPr id="192" name="直線コネクタ 191"/>
        <xdr:cNvCxnSpPr/>
      </xdr:nvCxnSpPr>
      <xdr:spPr>
        <a:xfrm>
          <a:off x="2209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152400</xdr:rowOff>
    </xdr:to>
    <xdr:cxnSp macro="">
      <xdr:nvCxnSpPr>
        <xdr:cNvPr id="195" name="直線コネクタ 194"/>
        <xdr:cNvCxnSpPr/>
      </xdr:nvCxnSpPr>
      <xdr:spPr>
        <a:xfrm>
          <a:off x="1320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7" name="円/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09" name="円/楕円 208"/>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0" name="テキスト ボックス 209"/>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と比較すると下回っているが、繰出金について、今後、給付費の増加に伴う介護保険事業会計や国民健康保険事業会計への繰出のほか、公共下水道事業への公債費負担に係る繰出の増加などが見込まれ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介護保険及び国民健康保険については、介護予防及び生活習慣病予防など、保険給付費の抑制につながる取組を進めており、公共下水道、農業集落排水事業についても、独立採算の原則に立った経営健全化の取組を進める必要が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136525</xdr:rowOff>
    </xdr:from>
    <xdr:to>
      <xdr:col>24</xdr:col>
      <xdr:colOff>31750</xdr:colOff>
      <xdr:row>58</xdr:row>
      <xdr:rowOff>69850</xdr:rowOff>
    </xdr:to>
    <xdr:cxnSp macro="">
      <xdr:nvCxnSpPr>
        <xdr:cNvPr id="251" name="直線コネクタ 250"/>
        <xdr:cNvCxnSpPr/>
      </xdr:nvCxnSpPr>
      <xdr:spPr>
        <a:xfrm flipV="1">
          <a:off x="15671800" y="99091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88900</xdr:rowOff>
    </xdr:from>
    <xdr:to>
      <xdr:col>22</xdr:col>
      <xdr:colOff>565150</xdr:colOff>
      <xdr:row>58</xdr:row>
      <xdr:rowOff>69850</xdr:rowOff>
    </xdr:to>
    <xdr:cxnSp macro="">
      <xdr:nvCxnSpPr>
        <xdr:cNvPr id="254" name="直線コネクタ 253"/>
        <xdr:cNvCxnSpPr/>
      </xdr:nvCxnSpPr>
      <xdr:spPr>
        <a:xfrm>
          <a:off x="14782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88900</xdr:rowOff>
    </xdr:from>
    <xdr:to>
      <xdr:col>21</xdr:col>
      <xdr:colOff>361950</xdr:colOff>
      <xdr:row>58</xdr:row>
      <xdr:rowOff>12700</xdr:rowOff>
    </xdr:to>
    <xdr:cxnSp macro="">
      <xdr:nvCxnSpPr>
        <xdr:cNvPr id="257" name="直線コネクタ 256"/>
        <xdr:cNvCxnSpPr/>
      </xdr:nvCxnSpPr>
      <xdr:spPr>
        <a:xfrm flipV="1">
          <a:off x="13893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98425</xdr:rowOff>
    </xdr:from>
    <xdr:to>
      <xdr:col>20</xdr:col>
      <xdr:colOff>158750</xdr:colOff>
      <xdr:row>58</xdr:row>
      <xdr:rowOff>12700</xdr:rowOff>
    </xdr:to>
    <xdr:cxnSp macro="">
      <xdr:nvCxnSpPr>
        <xdr:cNvPr id="260" name="直線コネクタ 259"/>
        <xdr:cNvCxnSpPr/>
      </xdr:nvCxnSpPr>
      <xdr:spPr>
        <a:xfrm>
          <a:off x="13004800" y="9871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85725</xdr:rowOff>
    </xdr:from>
    <xdr:to>
      <xdr:col>24</xdr:col>
      <xdr:colOff>82550</xdr:colOff>
      <xdr:row>58</xdr:row>
      <xdr:rowOff>15875</xdr:rowOff>
    </xdr:to>
    <xdr:sp macro="" textlink="">
      <xdr:nvSpPr>
        <xdr:cNvPr id="270" name="円/楕円 269"/>
        <xdr:cNvSpPr/>
      </xdr:nvSpPr>
      <xdr:spPr>
        <a:xfrm>
          <a:off x="164592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102252</xdr:rowOff>
    </xdr:from>
    <xdr:ext cx="762000" cy="259045"/>
    <xdr:sp macro="" textlink="">
      <xdr:nvSpPr>
        <xdr:cNvPr id="271" name="その他該当値テキスト"/>
        <xdr:cNvSpPr txBox="1"/>
      </xdr:nvSpPr>
      <xdr:spPr>
        <a:xfrm>
          <a:off x="165989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72" name="円/楕円 271"/>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73" name="テキスト ボックス 272"/>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38100</xdr:rowOff>
    </xdr:from>
    <xdr:to>
      <xdr:col>21</xdr:col>
      <xdr:colOff>412750</xdr:colOff>
      <xdr:row>57</xdr:row>
      <xdr:rowOff>139700</xdr:rowOff>
    </xdr:to>
    <xdr:sp macro="" textlink="">
      <xdr:nvSpPr>
        <xdr:cNvPr id="274" name="円/楕円 273"/>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149877</xdr:rowOff>
    </xdr:from>
    <xdr:ext cx="762000" cy="259045"/>
    <xdr:sp macro="" textlink="">
      <xdr:nvSpPr>
        <xdr:cNvPr id="275" name="テキスト ボックス 274"/>
        <xdr:cNvSpPr txBox="1"/>
      </xdr:nvSpPr>
      <xdr:spPr>
        <a:xfrm>
          <a:off x="14401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78" name="円/楕円 277"/>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79" name="テキスト ボックス 278"/>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補助費等では、ふるさと納税返礼品の送付に係る事業推進報償費の増や、伊賀南部環境衛生組合分担金の増、病院事業会計への繰出金の増等により、</a:t>
          </a:r>
          <a:r>
            <a:rPr kumimoji="1" lang="en-US" altLang="ja-JP" sz="1100">
              <a:solidFill>
                <a:schemeClr val="dk1"/>
              </a:solidFill>
              <a:effectLst/>
              <a:latin typeface="+mn-lt"/>
              <a:ea typeface="+mn-ea"/>
              <a:cs typeface="+mn-cs"/>
            </a:rPr>
            <a:t>574</a:t>
          </a:r>
          <a:r>
            <a:rPr kumimoji="1" lang="ja-JP" altLang="ja-JP" sz="1100">
              <a:solidFill>
                <a:schemeClr val="dk1"/>
              </a:solidFill>
              <a:effectLst/>
              <a:latin typeface="+mn-lt"/>
              <a:ea typeface="+mn-ea"/>
              <a:cs typeface="+mn-cs"/>
            </a:rPr>
            <a:t>百万円の増となった。</a:t>
          </a:r>
          <a:endParaRPr lang="ja-JP" altLang="ja-JP" sz="1400">
            <a:effectLst/>
          </a:endParaRPr>
        </a:p>
        <a:p>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98425</xdr:rowOff>
    </xdr:from>
    <xdr:to>
      <xdr:col>24</xdr:col>
      <xdr:colOff>31750</xdr:colOff>
      <xdr:row>39</xdr:row>
      <xdr:rowOff>167005</xdr:rowOff>
    </xdr:to>
    <xdr:cxnSp macro="">
      <xdr:nvCxnSpPr>
        <xdr:cNvPr id="307" name="直線コネクタ 306"/>
        <xdr:cNvCxnSpPr/>
      </xdr:nvCxnSpPr>
      <xdr:spPr>
        <a:xfrm>
          <a:off x="15671800" y="67849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98425</xdr:rowOff>
    </xdr:from>
    <xdr:to>
      <xdr:col>22</xdr:col>
      <xdr:colOff>565150</xdr:colOff>
      <xdr:row>39</xdr:row>
      <xdr:rowOff>98425</xdr:rowOff>
    </xdr:to>
    <xdr:cxnSp macro="">
      <xdr:nvCxnSpPr>
        <xdr:cNvPr id="310" name="直線コネクタ 309"/>
        <xdr:cNvCxnSpPr/>
      </xdr:nvCxnSpPr>
      <xdr:spPr>
        <a:xfrm>
          <a:off x="14782800" y="6784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98425</xdr:rowOff>
    </xdr:to>
    <xdr:cxnSp macro="">
      <xdr:nvCxnSpPr>
        <xdr:cNvPr id="313" name="直線コネクタ 312"/>
        <xdr:cNvCxnSpPr/>
      </xdr:nvCxnSpPr>
      <xdr:spPr>
        <a:xfrm>
          <a:off x="13893800" y="6779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39</xdr:row>
      <xdr:rowOff>155575</xdr:rowOff>
    </xdr:to>
    <xdr:cxnSp macro="">
      <xdr:nvCxnSpPr>
        <xdr:cNvPr id="316" name="直線コネクタ 315"/>
        <xdr:cNvCxnSpPr/>
      </xdr:nvCxnSpPr>
      <xdr:spPr>
        <a:xfrm flipV="1">
          <a:off x="13004800" y="67792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116205</xdr:rowOff>
    </xdr:from>
    <xdr:to>
      <xdr:col>24</xdr:col>
      <xdr:colOff>82550</xdr:colOff>
      <xdr:row>40</xdr:row>
      <xdr:rowOff>46355</xdr:rowOff>
    </xdr:to>
    <xdr:sp macro="" textlink="">
      <xdr:nvSpPr>
        <xdr:cNvPr id="326" name="円/楕円 325"/>
        <xdr:cNvSpPr/>
      </xdr:nvSpPr>
      <xdr:spPr>
        <a:xfrm>
          <a:off x="164592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88282</xdr:rowOff>
    </xdr:from>
    <xdr:ext cx="762000" cy="259045"/>
    <xdr:sp macro="" textlink="">
      <xdr:nvSpPr>
        <xdr:cNvPr id="327" name="補助費等該当値テキスト"/>
        <xdr:cNvSpPr txBox="1"/>
      </xdr:nvSpPr>
      <xdr:spPr>
        <a:xfrm>
          <a:off x="165989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47625</xdr:rowOff>
    </xdr:from>
    <xdr:to>
      <xdr:col>22</xdr:col>
      <xdr:colOff>615950</xdr:colOff>
      <xdr:row>39</xdr:row>
      <xdr:rowOff>149225</xdr:rowOff>
    </xdr:to>
    <xdr:sp macro="" textlink="">
      <xdr:nvSpPr>
        <xdr:cNvPr id="328" name="円/楕円 327"/>
        <xdr:cNvSpPr/>
      </xdr:nvSpPr>
      <xdr:spPr>
        <a:xfrm>
          <a:off x="15621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134002</xdr:rowOff>
    </xdr:from>
    <xdr:ext cx="736600" cy="259045"/>
    <xdr:sp macro="" textlink="">
      <xdr:nvSpPr>
        <xdr:cNvPr id="329" name="テキスト ボックス 328"/>
        <xdr:cNvSpPr txBox="1"/>
      </xdr:nvSpPr>
      <xdr:spPr>
        <a:xfrm>
          <a:off x="15290800" y="682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47625</xdr:rowOff>
    </xdr:from>
    <xdr:to>
      <xdr:col>21</xdr:col>
      <xdr:colOff>412750</xdr:colOff>
      <xdr:row>39</xdr:row>
      <xdr:rowOff>149225</xdr:rowOff>
    </xdr:to>
    <xdr:sp macro="" textlink="">
      <xdr:nvSpPr>
        <xdr:cNvPr id="330" name="円/楕円 329"/>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134002</xdr:rowOff>
    </xdr:from>
    <xdr:ext cx="762000" cy="259045"/>
    <xdr:sp macro="" textlink="">
      <xdr:nvSpPr>
        <xdr:cNvPr id="331" name="テキスト ボックス 330"/>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2" name="円/楕円 331"/>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3" name="テキスト ボックス 332"/>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104775</xdr:rowOff>
    </xdr:from>
    <xdr:to>
      <xdr:col>19</xdr:col>
      <xdr:colOff>6350</xdr:colOff>
      <xdr:row>40</xdr:row>
      <xdr:rowOff>34925</xdr:rowOff>
    </xdr:to>
    <xdr:sp macro="" textlink="">
      <xdr:nvSpPr>
        <xdr:cNvPr id="334" name="円/楕円 333"/>
        <xdr:cNvSpPr/>
      </xdr:nvSpPr>
      <xdr:spPr>
        <a:xfrm>
          <a:off x="12954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19702</xdr:rowOff>
    </xdr:from>
    <xdr:ext cx="762000" cy="259045"/>
    <xdr:sp macro="" textlink="">
      <xdr:nvSpPr>
        <xdr:cNvPr id="335" name="テキスト ボックス 334"/>
        <xdr:cNvSpPr txBox="1"/>
      </xdr:nvSpPr>
      <xdr:spPr>
        <a:xfrm>
          <a:off x="12623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公債費では、平成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年度借り入れた第三セクター等改革推進債に係る元金償還の開始等に伴い、</a:t>
          </a:r>
          <a:r>
            <a:rPr kumimoji="1" lang="en-US" altLang="ja-JP" sz="1100">
              <a:solidFill>
                <a:sysClr val="windowText" lastClr="000000"/>
              </a:solidFill>
              <a:effectLst/>
              <a:latin typeface="+mn-lt"/>
              <a:ea typeface="+mn-ea"/>
              <a:cs typeface="+mn-cs"/>
            </a:rPr>
            <a:t>78</a:t>
          </a:r>
          <a:r>
            <a:rPr kumimoji="1" lang="ja-JP" altLang="en-US" sz="1100">
              <a:solidFill>
                <a:sysClr val="windowText" lastClr="000000"/>
              </a:solidFill>
              <a:effectLst/>
              <a:latin typeface="+mn-lt"/>
              <a:ea typeface="+mn-ea"/>
              <a:cs typeface="+mn-cs"/>
            </a:rPr>
            <a:t>百万円の増となった。</a:t>
          </a:r>
          <a:r>
            <a:rPr kumimoji="1" lang="ja-JP" altLang="ja-JP" sz="1100">
              <a:solidFill>
                <a:sysClr val="windowText" lastClr="000000"/>
              </a:solidFill>
              <a:effectLst/>
              <a:latin typeface="+mn-lt"/>
              <a:ea typeface="+mn-ea"/>
              <a:cs typeface="+mn-cs"/>
            </a:rPr>
            <a:t>　今後は、老朽化に伴う公共施設の更新など、増加要素は残るものの、市全体としては、普通建設事業の抑制傾向を続けており、数値は中長期的には改善していくものと見込んでいる。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72137</xdr:rowOff>
    </xdr:to>
    <xdr:cxnSp macro="">
      <xdr:nvCxnSpPr>
        <xdr:cNvPr id="365" name="直線コネクタ 364"/>
        <xdr:cNvCxnSpPr/>
      </xdr:nvCxnSpPr>
      <xdr:spPr>
        <a:xfrm flipV="1">
          <a:off x="3987800" y="134315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81280</xdr:rowOff>
    </xdr:to>
    <xdr:cxnSp macro="">
      <xdr:nvCxnSpPr>
        <xdr:cNvPr id="368" name="直線コネクタ 367"/>
        <xdr:cNvCxnSpPr/>
      </xdr:nvCxnSpPr>
      <xdr:spPr>
        <a:xfrm flipV="1">
          <a:off x="3098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81280</xdr:rowOff>
    </xdr:to>
    <xdr:cxnSp macro="">
      <xdr:nvCxnSpPr>
        <xdr:cNvPr id="371" name="直線コネクタ 370"/>
        <xdr:cNvCxnSpPr/>
      </xdr:nvCxnSpPr>
      <xdr:spPr>
        <a:xfrm>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72137</xdr:rowOff>
    </xdr:to>
    <xdr:cxnSp macro="">
      <xdr:nvCxnSpPr>
        <xdr:cNvPr id="374" name="直線コネクタ 373"/>
        <xdr:cNvCxnSpPr/>
      </xdr:nvCxnSpPr>
      <xdr:spPr>
        <a:xfrm>
          <a:off x="1320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4" name="円/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6" name="円/楕円 38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7" name="テキスト ボックス 38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8" name="円/楕円 387"/>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9" name="テキスト ボックス 388"/>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90" name="円/楕円 389"/>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91" name="テキスト ボックス 390"/>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2" name="円/楕円 391"/>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3" name="テキスト ボックス 39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月に策定した「行財政運営の確立に向けた取組」に基づく人件費の抑制措置や考査制度による事務事業の見直し等により、引き続き、経常経費の抑制に努めているが、病院事業会計の経営健全化に向けた繰出や公共下水道事業への経費負担、さらには社会保障費である扶助費の増など、今後も多額の一般財源負担が見込まれることから、事業の選択と集中、スクラップアンドビルド等による歳出抑制や、さらなる事業の効率化を進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131572</xdr:rowOff>
    </xdr:from>
    <xdr:to>
      <xdr:col>24</xdr:col>
      <xdr:colOff>31750</xdr:colOff>
      <xdr:row>78</xdr:row>
      <xdr:rowOff>168148</xdr:rowOff>
    </xdr:to>
    <xdr:cxnSp macro="">
      <xdr:nvCxnSpPr>
        <xdr:cNvPr id="424" name="直線コネクタ 423"/>
        <xdr:cNvCxnSpPr/>
      </xdr:nvCxnSpPr>
      <xdr:spPr>
        <a:xfrm flipV="1">
          <a:off x="15671800" y="135046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62992</xdr:rowOff>
    </xdr:from>
    <xdr:to>
      <xdr:col>22</xdr:col>
      <xdr:colOff>565150</xdr:colOff>
      <xdr:row>78</xdr:row>
      <xdr:rowOff>168148</xdr:rowOff>
    </xdr:to>
    <xdr:cxnSp macro="">
      <xdr:nvCxnSpPr>
        <xdr:cNvPr id="427" name="直線コネクタ 426"/>
        <xdr:cNvCxnSpPr/>
      </xdr:nvCxnSpPr>
      <xdr:spPr>
        <a:xfrm>
          <a:off x="14782800" y="134360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62992</xdr:rowOff>
    </xdr:from>
    <xdr:to>
      <xdr:col>21</xdr:col>
      <xdr:colOff>361950</xdr:colOff>
      <xdr:row>78</xdr:row>
      <xdr:rowOff>136144</xdr:rowOff>
    </xdr:to>
    <xdr:cxnSp macro="">
      <xdr:nvCxnSpPr>
        <xdr:cNvPr id="430" name="直線コネクタ 429"/>
        <xdr:cNvCxnSpPr/>
      </xdr:nvCxnSpPr>
      <xdr:spPr>
        <a:xfrm flipV="1">
          <a:off x="13893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78</xdr:row>
      <xdr:rowOff>149861</xdr:rowOff>
    </xdr:to>
    <xdr:cxnSp macro="">
      <xdr:nvCxnSpPr>
        <xdr:cNvPr id="433" name="直線コネクタ 432"/>
        <xdr:cNvCxnSpPr/>
      </xdr:nvCxnSpPr>
      <xdr:spPr>
        <a:xfrm flipV="1">
          <a:off x="13004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43" name="円/楕円 442"/>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44"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5" name="円/楕円 444"/>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6" name="テキスト ボックス 445"/>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xdr:rowOff>
    </xdr:from>
    <xdr:to>
      <xdr:col>21</xdr:col>
      <xdr:colOff>412750</xdr:colOff>
      <xdr:row>78</xdr:row>
      <xdr:rowOff>113792</xdr:rowOff>
    </xdr:to>
    <xdr:sp macro="" textlink="">
      <xdr:nvSpPr>
        <xdr:cNvPr id="447" name="円/楕円 446"/>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48" name="テキスト ボックス 447"/>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49" name="円/楕円 448"/>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0" name="テキスト ボックス 449"/>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1" name="円/楕円 450"/>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2" name="テキスト ボックス 451"/>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三重県名張市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49543</xdr:rowOff>
    </xdr:from>
    <xdr:to>
      <xdr:col>4</xdr:col>
      <xdr:colOff>1117600</xdr:colOff>
      <xdr:row>17</xdr:row>
      <xdr:rowOff>80747</xdr:rowOff>
    </xdr:to>
    <xdr:cxnSp macro="">
      <xdr:nvCxnSpPr>
        <xdr:cNvPr id="50" name="直線コネクタ 49"/>
        <xdr:cNvCxnSpPr/>
      </xdr:nvCxnSpPr>
      <xdr:spPr bwMode="auto">
        <a:xfrm>
          <a:off x="5003800" y="3011818"/>
          <a:ext cx="6477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49543</xdr:rowOff>
    </xdr:from>
    <xdr:to>
      <xdr:col>4</xdr:col>
      <xdr:colOff>469900</xdr:colOff>
      <xdr:row>17</xdr:row>
      <xdr:rowOff>102749</xdr:rowOff>
    </xdr:to>
    <xdr:cxnSp macro="">
      <xdr:nvCxnSpPr>
        <xdr:cNvPr id="53" name="直線コネクタ 52"/>
        <xdr:cNvCxnSpPr/>
      </xdr:nvCxnSpPr>
      <xdr:spPr bwMode="auto">
        <a:xfrm flipV="1">
          <a:off x="4305300" y="3011818"/>
          <a:ext cx="698500" cy="53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71965</xdr:rowOff>
    </xdr:from>
    <xdr:to>
      <xdr:col>3</xdr:col>
      <xdr:colOff>904875</xdr:colOff>
      <xdr:row>17</xdr:row>
      <xdr:rowOff>102749</xdr:rowOff>
    </xdr:to>
    <xdr:cxnSp macro="">
      <xdr:nvCxnSpPr>
        <xdr:cNvPr id="56" name="直線コネクタ 55"/>
        <xdr:cNvCxnSpPr/>
      </xdr:nvCxnSpPr>
      <xdr:spPr bwMode="auto">
        <a:xfrm>
          <a:off x="3606800" y="3034240"/>
          <a:ext cx="698500" cy="3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45904</xdr:rowOff>
    </xdr:from>
    <xdr:to>
      <xdr:col>3</xdr:col>
      <xdr:colOff>206375</xdr:colOff>
      <xdr:row>17</xdr:row>
      <xdr:rowOff>71965</xdr:rowOff>
    </xdr:to>
    <xdr:cxnSp macro="">
      <xdr:nvCxnSpPr>
        <xdr:cNvPr id="59" name="直線コネクタ 58"/>
        <xdr:cNvCxnSpPr/>
      </xdr:nvCxnSpPr>
      <xdr:spPr bwMode="auto">
        <a:xfrm>
          <a:off x="2908300" y="3008179"/>
          <a:ext cx="698500" cy="2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29947</xdr:rowOff>
    </xdr:from>
    <xdr:to>
      <xdr:col>5</xdr:col>
      <xdr:colOff>34925</xdr:colOff>
      <xdr:row>17</xdr:row>
      <xdr:rowOff>131547</xdr:rowOff>
    </xdr:to>
    <xdr:sp macro="" textlink="">
      <xdr:nvSpPr>
        <xdr:cNvPr id="69" name="円/楕円 68"/>
        <xdr:cNvSpPr/>
      </xdr:nvSpPr>
      <xdr:spPr bwMode="auto">
        <a:xfrm>
          <a:off x="5600700" y="299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2024</xdr:rowOff>
    </xdr:from>
    <xdr:ext cx="762000" cy="259045"/>
    <xdr:sp macro="" textlink="">
      <xdr:nvSpPr>
        <xdr:cNvPr id="70" name="人口1人当たり決算額の推移該当値テキスト130"/>
        <xdr:cNvSpPr txBox="1"/>
      </xdr:nvSpPr>
      <xdr:spPr>
        <a:xfrm>
          <a:off x="5740400" y="296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170193</xdr:rowOff>
    </xdr:from>
    <xdr:to>
      <xdr:col>4</xdr:col>
      <xdr:colOff>520700</xdr:colOff>
      <xdr:row>17</xdr:row>
      <xdr:rowOff>100343</xdr:rowOff>
    </xdr:to>
    <xdr:sp macro="" textlink="">
      <xdr:nvSpPr>
        <xdr:cNvPr id="71" name="円/楕円 70"/>
        <xdr:cNvSpPr/>
      </xdr:nvSpPr>
      <xdr:spPr bwMode="auto">
        <a:xfrm>
          <a:off x="4953000" y="296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85120</xdr:rowOff>
    </xdr:from>
    <xdr:ext cx="736600" cy="259045"/>
    <xdr:sp macro="" textlink="">
      <xdr:nvSpPr>
        <xdr:cNvPr id="72" name="テキスト ボックス 71"/>
        <xdr:cNvSpPr txBox="1"/>
      </xdr:nvSpPr>
      <xdr:spPr>
        <a:xfrm>
          <a:off x="4622800" y="304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51949</xdr:rowOff>
    </xdr:from>
    <xdr:to>
      <xdr:col>3</xdr:col>
      <xdr:colOff>955675</xdr:colOff>
      <xdr:row>17</xdr:row>
      <xdr:rowOff>153549</xdr:rowOff>
    </xdr:to>
    <xdr:sp macro="" textlink="">
      <xdr:nvSpPr>
        <xdr:cNvPr id="73" name="円/楕円 72"/>
        <xdr:cNvSpPr/>
      </xdr:nvSpPr>
      <xdr:spPr bwMode="auto">
        <a:xfrm>
          <a:off x="4254500" y="30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138326</xdr:rowOff>
    </xdr:from>
    <xdr:ext cx="762000" cy="259045"/>
    <xdr:sp macro="" textlink="">
      <xdr:nvSpPr>
        <xdr:cNvPr id="74" name="テキスト ボックス 73"/>
        <xdr:cNvSpPr txBox="1"/>
      </xdr:nvSpPr>
      <xdr:spPr>
        <a:xfrm>
          <a:off x="3924300" y="31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21165</xdr:rowOff>
    </xdr:from>
    <xdr:to>
      <xdr:col>3</xdr:col>
      <xdr:colOff>257175</xdr:colOff>
      <xdr:row>17</xdr:row>
      <xdr:rowOff>122765</xdr:rowOff>
    </xdr:to>
    <xdr:sp macro="" textlink="">
      <xdr:nvSpPr>
        <xdr:cNvPr id="75" name="円/楕円 74"/>
        <xdr:cNvSpPr/>
      </xdr:nvSpPr>
      <xdr:spPr bwMode="auto">
        <a:xfrm>
          <a:off x="3556000" y="298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107542</xdr:rowOff>
    </xdr:from>
    <xdr:ext cx="762000" cy="259045"/>
    <xdr:sp macro="" textlink="">
      <xdr:nvSpPr>
        <xdr:cNvPr id="76" name="テキスト ボックス 75"/>
        <xdr:cNvSpPr txBox="1"/>
      </xdr:nvSpPr>
      <xdr:spPr>
        <a:xfrm>
          <a:off x="3225800" y="306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166554</xdr:rowOff>
    </xdr:from>
    <xdr:to>
      <xdr:col>2</xdr:col>
      <xdr:colOff>692150</xdr:colOff>
      <xdr:row>17</xdr:row>
      <xdr:rowOff>96704</xdr:rowOff>
    </xdr:to>
    <xdr:sp macro="" textlink="">
      <xdr:nvSpPr>
        <xdr:cNvPr id="77" name="円/楕円 76"/>
        <xdr:cNvSpPr/>
      </xdr:nvSpPr>
      <xdr:spPr bwMode="auto">
        <a:xfrm>
          <a:off x="2857500" y="2957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81481</xdr:rowOff>
    </xdr:from>
    <xdr:ext cx="762000" cy="259045"/>
    <xdr:sp macro="" textlink="">
      <xdr:nvSpPr>
        <xdr:cNvPr id="78" name="テキスト ボックス 77"/>
        <xdr:cNvSpPr txBox="1"/>
      </xdr:nvSpPr>
      <xdr:spPr>
        <a:xfrm>
          <a:off x="2527300" y="30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169030</xdr:rowOff>
    </xdr:from>
    <xdr:to>
      <xdr:col>4</xdr:col>
      <xdr:colOff>1117600</xdr:colOff>
      <xdr:row>34</xdr:row>
      <xdr:rowOff>180329</xdr:rowOff>
    </xdr:to>
    <xdr:cxnSp macro="">
      <xdr:nvCxnSpPr>
        <xdr:cNvPr id="113" name="直線コネクタ 112"/>
        <xdr:cNvCxnSpPr/>
      </xdr:nvCxnSpPr>
      <xdr:spPr bwMode="auto">
        <a:xfrm flipV="1">
          <a:off x="5003800" y="6436480"/>
          <a:ext cx="6477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180329</xdr:rowOff>
    </xdr:from>
    <xdr:to>
      <xdr:col>4</xdr:col>
      <xdr:colOff>469900</xdr:colOff>
      <xdr:row>34</xdr:row>
      <xdr:rowOff>186077</xdr:rowOff>
    </xdr:to>
    <xdr:cxnSp macro="">
      <xdr:nvCxnSpPr>
        <xdr:cNvPr id="116" name="直線コネクタ 115"/>
        <xdr:cNvCxnSpPr/>
      </xdr:nvCxnSpPr>
      <xdr:spPr bwMode="auto">
        <a:xfrm flipV="1">
          <a:off x="4305300" y="6447779"/>
          <a:ext cx="698500" cy="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51660</xdr:rowOff>
    </xdr:from>
    <xdr:to>
      <xdr:col>3</xdr:col>
      <xdr:colOff>904875</xdr:colOff>
      <xdr:row>34</xdr:row>
      <xdr:rowOff>186077</xdr:rowOff>
    </xdr:to>
    <xdr:cxnSp macro="">
      <xdr:nvCxnSpPr>
        <xdr:cNvPr id="119" name="直線コネクタ 118"/>
        <xdr:cNvCxnSpPr/>
      </xdr:nvCxnSpPr>
      <xdr:spPr bwMode="auto">
        <a:xfrm>
          <a:off x="3606800" y="6319110"/>
          <a:ext cx="698500" cy="13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51660</xdr:rowOff>
    </xdr:from>
    <xdr:to>
      <xdr:col>3</xdr:col>
      <xdr:colOff>206375</xdr:colOff>
      <xdr:row>34</xdr:row>
      <xdr:rowOff>69099</xdr:rowOff>
    </xdr:to>
    <xdr:cxnSp macro="">
      <xdr:nvCxnSpPr>
        <xdr:cNvPr id="122" name="直線コネクタ 121"/>
        <xdr:cNvCxnSpPr/>
      </xdr:nvCxnSpPr>
      <xdr:spPr bwMode="auto">
        <a:xfrm flipV="1">
          <a:off x="2908300" y="6319110"/>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118230</xdr:rowOff>
    </xdr:from>
    <xdr:to>
      <xdr:col>5</xdr:col>
      <xdr:colOff>34925</xdr:colOff>
      <xdr:row>34</xdr:row>
      <xdr:rowOff>219830</xdr:rowOff>
    </xdr:to>
    <xdr:sp macro="" textlink="">
      <xdr:nvSpPr>
        <xdr:cNvPr id="132" name="円/楕円 131"/>
        <xdr:cNvSpPr/>
      </xdr:nvSpPr>
      <xdr:spPr bwMode="auto">
        <a:xfrm>
          <a:off x="5600700" y="63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306207</xdr:rowOff>
    </xdr:from>
    <xdr:ext cx="762000" cy="259045"/>
    <xdr:sp macro="" textlink="">
      <xdr:nvSpPr>
        <xdr:cNvPr id="133" name="人口1人当たり決算額の推移該当値テキスト445"/>
        <xdr:cNvSpPr txBox="1"/>
      </xdr:nvSpPr>
      <xdr:spPr>
        <a:xfrm>
          <a:off x="5740400" y="623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129529</xdr:rowOff>
    </xdr:from>
    <xdr:to>
      <xdr:col>4</xdr:col>
      <xdr:colOff>520700</xdr:colOff>
      <xdr:row>34</xdr:row>
      <xdr:rowOff>231129</xdr:rowOff>
    </xdr:to>
    <xdr:sp macro="" textlink="">
      <xdr:nvSpPr>
        <xdr:cNvPr id="134" name="円/楕円 133"/>
        <xdr:cNvSpPr/>
      </xdr:nvSpPr>
      <xdr:spPr bwMode="auto">
        <a:xfrm>
          <a:off x="4953000" y="639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241306</xdr:rowOff>
    </xdr:from>
    <xdr:ext cx="736600" cy="259045"/>
    <xdr:sp macro="" textlink="">
      <xdr:nvSpPr>
        <xdr:cNvPr id="135" name="テキスト ボックス 134"/>
        <xdr:cNvSpPr txBox="1"/>
      </xdr:nvSpPr>
      <xdr:spPr>
        <a:xfrm>
          <a:off x="4622800" y="616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135277</xdr:rowOff>
    </xdr:from>
    <xdr:to>
      <xdr:col>3</xdr:col>
      <xdr:colOff>955675</xdr:colOff>
      <xdr:row>34</xdr:row>
      <xdr:rowOff>236877</xdr:rowOff>
    </xdr:to>
    <xdr:sp macro="" textlink="">
      <xdr:nvSpPr>
        <xdr:cNvPr id="136" name="円/楕円 135"/>
        <xdr:cNvSpPr/>
      </xdr:nvSpPr>
      <xdr:spPr bwMode="auto">
        <a:xfrm>
          <a:off x="4254500" y="640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247054</xdr:rowOff>
    </xdr:from>
    <xdr:ext cx="762000" cy="259045"/>
    <xdr:sp macro="" textlink="">
      <xdr:nvSpPr>
        <xdr:cNvPr id="137" name="テキスト ボックス 136"/>
        <xdr:cNvSpPr txBox="1"/>
      </xdr:nvSpPr>
      <xdr:spPr>
        <a:xfrm>
          <a:off x="3924300" y="617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860</xdr:rowOff>
    </xdr:from>
    <xdr:to>
      <xdr:col>3</xdr:col>
      <xdr:colOff>257175</xdr:colOff>
      <xdr:row>34</xdr:row>
      <xdr:rowOff>102460</xdr:rowOff>
    </xdr:to>
    <xdr:sp macro="" textlink="">
      <xdr:nvSpPr>
        <xdr:cNvPr id="138" name="円/楕円 137"/>
        <xdr:cNvSpPr/>
      </xdr:nvSpPr>
      <xdr:spPr bwMode="auto">
        <a:xfrm>
          <a:off x="3556000" y="626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112637</xdr:rowOff>
    </xdr:from>
    <xdr:ext cx="762000" cy="259045"/>
    <xdr:sp macro="" textlink="">
      <xdr:nvSpPr>
        <xdr:cNvPr id="139" name="テキスト ボックス 138"/>
        <xdr:cNvSpPr txBox="1"/>
      </xdr:nvSpPr>
      <xdr:spPr>
        <a:xfrm>
          <a:off x="3225800" y="603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18299</xdr:rowOff>
    </xdr:from>
    <xdr:to>
      <xdr:col>2</xdr:col>
      <xdr:colOff>692150</xdr:colOff>
      <xdr:row>34</xdr:row>
      <xdr:rowOff>119899</xdr:rowOff>
    </xdr:to>
    <xdr:sp macro="" textlink="">
      <xdr:nvSpPr>
        <xdr:cNvPr id="140" name="円/楕円 139"/>
        <xdr:cNvSpPr/>
      </xdr:nvSpPr>
      <xdr:spPr bwMode="auto">
        <a:xfrm>
          <a:off x="2857500" y="6285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130076</xdr:rowOff>
    </xdr:from>
    <xdr:ext cx="762000" cy="259045"/>
    <xdr:sp macro="" textlink="">
      <xdr:nvSpPr>
        <xdr:cNvPr id="141" name="テキスト ボックス 140"/>
        <xdr:cNvSpPr txBox="1"/>
      </xdr:nvSpPr>
      <xdr:spPr>
        <a:xfrm>
          <a:off x="2527300" y="605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100175</xdr:rowOff>
    </xdr:from>
    <xdr:to>
      <xdr:col>6</xdr:col>
      <xdr:colOff>511175</xdr:colOff>
      <xdr:row>35</xdr:row>
      <xdr:rowOff>145826</xdr:rowOff>
    </xdr:to>
    <xdr:cxnSp macro="">
      <xdr:nvCxnSpPr>
        <xdr:cNvPr id="59" name="直線コネクタ 58"/>
        <xdr:cNvCxnSpPr/>
      </xdr:nvCxnSpPr>
      <xdr:spPr>
        <a:xfrm>
          <a:off x="3797300" y="6100925"/>
          <a:ext cx="8382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84493</xdr:rowOff>
    </xdr:from>
    <xdr:to>
      <xdr:col>5</xdr:col>
      <xdr:colOff>358775</xdr:colOff>
      <xdr:row>35</xdr:row>
      <xdr:rowOff>100175</xdr:rowOff>
    </xdr:to>
    <xdr:cxnSp macro="">
      <xdr:nvCxnSpPr>
        <xdr:cNvPr id="62" name="直線コネクタ 61"/>
        <xdr:cNvCxnSpPr/>
      </xdr:nvCxnSpPr>
      <xdr:spPr>
        <a:xfrm>
          <a:off x="2908300" y="608524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84493</xdr:rowOff>
    </xdr:from>
    <xdr:to>
      <xdr:col>4</xdr:col>
      <xdr:colOff>155575</xdr:colOff>
      <xdr:row>35</xdr:row>
      <xdr:rowOff>162217</xdr:rowOff>
    </xdr:to>
    <xdr:cxnSp macro="">
      <xdr:nvCxnSpPr>
        <xdr:cNvPr id="65" name="直線コネクタ 64"/>
        <xdr:cNvCxnSpPr/>
      </xdr:nvCxnSpPr>
      <xdr:spPr>
        <a:xfrm flipV="1">
          <a:off x="2019300" y="608524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52055</xdr:rowOff>
    </xdr:from>
    <xdr:to>
      <xdr:col>2</xdr:col>
      <xdr:colOff>638175</xdr:colOff>
      <xdr:row>35</xdr:row>
      <xdr:rowOff>162217</xdr:rowOff>
    </xdr:to>
    <xdr:cxnSp macro="">
      <xdr:nvCxnSpPr>
        <xdr:cNvPr id="68" name="直線コネクタ 67"/>
        <xdr:cNvCxnSpPr/>
      </xdr:nvCxnSpPr>
      <xdr:spPr>
        <a:xfrm>
          <a:off x="1130300" y="6052805"/>
          <a:ext cx="889000" cy="11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95026</xdr:rowOff>
    </xdr:from>
    <xdr:to>
      <xdr:col>6</xdr:col>
      <xdr:colOff>561975</xdr:colOff>
      <xdr:row>36</xdr:row>
      <xdr:rowOff>25176</xdr:rowOff>
    </xdr:to>
    <xdr:sp macro="" textlink="">
      <xdr:nvSpPr>
        <xdr:cNvPr id="78" name="円/楕円 77"/>
        <xdr:cNvSpPr/>
      </xdr:nvSpPr>
      <xdr:spPr>
        <a:xfrm>
          <a:off x="4584700" y="60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73453</xdr:rowOff>
    </xdr:from>
    <xdr:ext cx="534377" cy="259045"/>
    <xdr:sp macro="" textlink="">
      <xdr:nvSpPr>
        <xdr:cNvPr id="79" name="人件費該当値テキスト"/>
        <xdr:cNvSpPr txBox="1"/>
      </xdr:nvSpPr>
      <xdr:spPr>
        <a:xfrm>
          <a:off x="4686300" y="60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49375</xdr:rowOff>
    </xdr:from>
    <xdr:to>
      <xdr:col>5</xdr:col>
      <xdr:colOff>409575</xdr:colOff>
      <xdr:row>35</xdr:row>
      <xdr:rowOff>150975</xdr:rowOff>
    </xdr:to>
    <xdr:sp macro="" textlink="">
      <xdr:nvSpPr>
        <xdr:cNvPr id="80" name="円/楕円 79"/>
        <xdr:cNvSpPr/>
      </xdr:nvSpPr>
      <xdr:spPr>
        <a:xfrm>
          <a:off x="3746500" y="60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142102</xdr:rowOff>
    </xdr:from>
    <xdr:ext cx="534377" cy="259045"/>
    <xdr:sp macro="" textlink="">
      <xdr:nvSpPr>
        <xdr:cNvPr id="81" name="テキスト ボックス 80"/>
        <xdr:cNvSpPr txBox="1"/>
      </xdr:nvSpPr>
      <xdr:spPr>
        <a:xfrm>
          <a:off x="3530111" y="61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33693</xdr:rowOff>
    </xdr:from>
    <xdr:to>
      <xdr:col>4</xdr:col>
      <xdr:colOff>206375</xdr:colOff>
      <xdr:row>35</xdr:row>
      <xdr:rowOff>135293</xdr:rowOff>
    </xdr:to>
    <xdr:sp macro="" textlink="">
      <xdr:nvSpPr>
        <xdr:cNvPr id="82" name="円/楕円 81"/>
        <xdr:cNvSpPr/>
      </xdr:nvSpPr>
      <xdr:spPr>
        <a:xfrm>
          <a:off x="28575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151820</xdr:rowOff>
    </xdr:from>
    <xdr:ext cx="534377" cy="259045"/>
    <xdr:sp macro="" textlink="">
      <xdr:nvSpPr>
        <xdr:cNvPr id="83" name="テキスト ボックス 82"/>
        <xdr:cNvSpPr txBox="1"/>
      </xdr:nvSpPr>
      <xdr:spPr>
        <a:xfrm>
          <a:off x="2641111"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111417</xdr:rowOff>
    </xdr:from>
    <xdr:to>
      <xdr:col>3</xdr:col>
      <xdr:colOff>3175</xdr:colOff>
      <xdr:row>36</xdr:row>
      <xdr:rowOff>41567</xdr:rowOff>
    </xdr:to>
    <xdr:sp macro="" textlink="">
      <xdr:nvSpPr>
        <xdr:cNvPr id="84" name="円/楕円 83"/>
        <xdr:cNvSpPr/>
      </xdr:nvSpPr>
      <xdr:spPr>
        <a:xfrm>
          <a:off x="1968500" y="61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32694</xdr:rowOff>
    </xdr:from>
    <xdr:ext cx="534377" cy="259045"/>
    <xdr:sp macro="" textlink="">
      <xdr:nvSpPr>
        <xdr:cNvPr id="85" name="テキスト ボックス 84"/>
        <xdr:cNvSpPr txBox="1"/>
      </xdr:nvSpPr>
      <xdr:spPr>
        <a:xfrm>
          <a:off x="1752111" y="62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1255</xdr:rowOff>
    </xdr:from>
    <xdr:to>
      <xdr:col>1</xdr:col>
      <xdr:colOff>485775</xdr:colOff>
      <xdr:row>35</xdr:row>
      <xdr:rowOff>102855</xdr:rowOff>
    </xdr:to>
    <xdr:sp macro="" textlink="">
      <xdr:nvSpPr>
        <xdr:cNvPr id="86" name="円/楕円 85"/>
        <xdr:cNvSpPr/>
      </xdr:nvSpPr>
      <xdr:spPr>
        <a:xfrm>
          <a:off x="1079500" y="60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93982</xdr:rowOff>
    </xdr:from>
    <xdr:ext cx="534377" cy="259045"/>
    <xdr:sp macro="" textlink="">
      <xdr:nvSpPr>
        <xdr:cNvPr id="87" name="テキスト ボックス 86"/>
        <xdr:cNvSpPr txBox="1"/>
      </xdr:nvSpPr>
      <xdr:spPr>
        <a:xfrm>
          <a:off x="863111" y="60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79902</xdr:rowOff>
    </xdr:from>
    <xdr:to>
      <xdr:col>6</xdr:col>
      <xdr:colOff>511175</xdr:colOff>
      <xdr:row>57</xdr:row>
      <xdr:rowOff>88589</xdr:rowOff>
    </xdr:to>
    <xdr:cxnSp macro="">
      <xdr:nvCxnSpPr>
        <xdr:cNvPr id="117" name="直線コネクタ 116"/>
        <xdr:cNvCxnSpPr/>
      </xdr:nvCxnSpPr>
      <xdr:spPr>
        <a:xfrm flipV="1">
          <a:off x="3797300" y="985255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88589</xdr:rowOff>
    </xdr:from>
    <xdr:to>
      <xdr:col>5</xdr:col>
      <xdr:colOff>358775</xdr:colOff>
      <xdr:row>57</xdr:row>
      <xdr:rowOff>146786</xdr:rowOff>
    </xdr:to>
    <xdr:cxnSp macro="">
      <xdr:nvCxnSpPr>
        <xdr:cNvPr id="120" name="直線コネクタ 119"/>
        <xdr:cNvCxnSpPr/>
      </xdr:nvCxnSpPr>
      <xdr:spPr>
        <a:xfrm flipV="1">
          <a:off x="2908300" y="9861239"/>
          <a:ext cx="889000" cy="5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146786</xdr:rowOff>
    </xdr:from>
    <xdr:to>
      <xdr:col>4</xdr:col>
      <xdr:colOff>155575</xdr:colOff>
      <xdr:row>57</xdr:row>
      <xdr:rowOff>146882</xdr:rowOff>
    </xdr:to>
    <xdr:cxnSp macro="">
      <xdr:nvCxnSpPr>
        <xdr:cNvPr id="123" name="直線コネクタ 122"/>
        <xdr:cNvCxnSpPr/>
      </xdr:nvCxnSpPr>
      <xdr:spPr>
        <a:xfrm flipV="1">
          <a:off x="2019300" y="9919436"/>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121126</xdr:rowOff>
    </xdr:from>
    <xdr:to>
      <xdr:col>2</xdr:col>
      <xdr:colOff>638175</xdr:colOff>
      <xdr:row>57</xdr:row>
      <xdr:rowOff>146882</xdr:rowOff>
    </xdr:to>
    <xdr:cxnSp macro="">
      <xdr:nvCxnSpPr>
        <xdr:cNvPr id="126" name="直線コネクタ 125"/>
        <xdr:cNvCxnSpPr/>
      </xdr:nvCxnSpPr>
      <xdr:spPr>
        <a:xfrm>
          <a:off x="1130300" y="9893776"/>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29102</xdr:rowOff>
    </xdr:from>
    <xdr:to>
      <xdr:col>6</xdr:col>
      <xdr:colOff>561975</xdr:colOff>
      <xdr:row>57</xdr:row>
      <xdr:rowOff>130702</xdr:rowOff>
    </xdr:to>
    <xdr:sp macro="" textlink="">
      <xdr:nvSpPr>
        <xdr:cNvPr id="136" name="円/楕円 135"/>
        <xdr:cNvSpPr/>
      </xdr:nvSpPr>
      <xdr:spPr>
        <a:xfrm>
          <a:off x="4584700" y="98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115479</xdr:rowOff>
    </xdr:from>
    <xdr:ext cx="534377" cy="259045"/>
    <xdr:sp macro="" textlink="">
      <xdr:nvSpPr>
        <xdr:cNvPr id="137" name="物件費該当値テキスト"/>
        <xdr:cNvSpPr txBox="1"/>
      </xdr:nvSpPr>
      <xdr:spPr>
        <a:xfrm>
          <a:off x="4686300" y="97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37789</xdr:rowOff>
    </xdr:from>
    <xdr:to>
      <xdr:col>5</xdr:col>
      <xdr:colOff>409575</xdr:colOff>
      <xdr:row>57</xdr:row>
      <xdr:rowOff>139389</xdr:rowOff>
    </xdr:to>
    <xdr:sp macro="" textlink="">
      <xdr:nvSpPr>
        <xdr:cNvPr id="138" name="円/楕円 137"/>
        <xdr:cNvSpPr/>
      </xdr:nvSpPr>
      <xdr:spPr>
        <a:xfrm>
          <a:off x="3746500" y="98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130516</xdr:rowOff>
    </xdr:from>
    <xdr:ext cx="534377" cy="259045"/>
    <xdr:sp macro="" textlink="">
      <xdr:nvSpPr>
        <xdr:cNvPr id="139" name="テキスト ボックス 138"/>
        <xdr:cNvSpPr txBox="1"/>
      </xdr:nvSpPr>
      <xdr:spPr>
        <a:xfrm>
          <a:off x="3530111" y="9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95986</xdr:rowOff>
    </xdr:from>
    <xdr:to>
      <xdr:col>4</xdr:col>
      <xdr:colOff>206375</xdr:colOff>
      <xdr:row>58</xdr:row>
      <xdr:rowOff>26136</xdr:rowOff>
    </xdr:to>
    <xdr:sp macro="" textlink="">
      <xdr:nvSpPr>
        <xdr:cNvPr id="140" name="円/楕円 139"/>
        <xdr:cNvSpPr/>
      </xdr:nvSpPr>
      <xdr:spPr>
        <a:xfrm>
          <a:off x="2857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17263</xdr:rowOff>
    </xdr:from>
    <xdr:ext cx="534377" cy="259045"/>
    <xdr:sp macro="" textlink="">
      <xdr:nvSpPr>
        <xdr:cNvPr id="141" name="テキスト ボックス 140"/>
        <xdr:cNvSpPr txBox="1"/>
      </xdr:nvSpPr>
      <xdr:spPr>
        <a:xfrm>
          <a:off x="2641111"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96082</xdr:rowOff>
    </xdr:from>
    <xdr:to>
      <xdr:col>3</xdr:col>
      <xdr:colOff>3175</xdr:colOff>
      <xdr:row>58</xdr:row>
      <xdr:rowOff>26232</xdr:rowOff>
    </xdr:to>
    <xdr:sp macro="" textlink="">
      <xdr:nvSpPr>
        <xdr:cNvPr id="142" name="円/楕円 141"/>
        <xdr:cNvSpPr/>
      </xdr:nvSpPr>
      <xdr:spPr>
        <a:xfrm>
          <a:off x="1968500" y="98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17359</xdr:rowOff>
    </xdr:from>
    <xdr:ext cx="534377" cy="259045"/>
    <xdr:sp macro="" textlink="">
      <xdr:nvSpPr>
        <xdr:cNvPr id="143" name="テキスト ボックス 142"/>
        <xdr:cNvSpPr txBox="1"/>
      </xdr:nvSpPr>
      <xdr:spPr>
        <a:xfrm>
          <a:off x="1752111" y="99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70326</xdr:rowOff>
    </xdr:from>
    <xdr:to>
      <xdr:col>1</xdr:col>
      <xdr:colOff>485775</xdr:colOff>
      <xdr:row>58</xdr:row>
      <xdr:rowOff>476</xdr:rowOff>
    </xdr:to>
    <xdr:sp macro="" textlink="">
      <xdr:nvSpPr>
        <xdr:cNvPr id="144" name="円/楕円 143"/>
        <xdr:cNvSpPr/>
      </xdr:nvSpPr>
      <xdr:spPr>
        <a:xfrm>
          <a:off x="1079500" y="98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163053</xdr:rowOff>
    </xdr:from>
    <xdr:ext cx="534377" cy="259045"/>
    <xdr:sp macro="" textlink="">
      <xdr:nvSpPr>
        <xdr:cNvPr id="145" name="テキスト ボックス 144"/>
        <xdr:cNvSpPr txBox="1"/>
      </xdr:nvSpPr>
      <xdr:spPr>
        <a:xfrm>
          <a:off x="863111" y="99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75692</xdr:rowOff>
    </xdr:from>
    <xdr:to>
      <xdr:col>6</xdr:col>
      <xdr:colOff>511175</xdr:colOff>
      <xdr:row>76</xdr:row>
      <xdr:rowOff>107206</xdr:rowOff>
    </xdr:to>
    <xdr:cxnSp macro="">
      <xdr:nvCxnSpPr>
        <xdr:cNvPr id="176" name="直線コネクタ 175"/>
        <xdr:cNvCxnSpPr/>
      </xdr:nvCxnSpPr>
      <xdr:spPr>
        <a:xfrm flipV="1">
          <a:off x="3797300" y="13105892"/>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107206</xdr:rowOff>
    </xdr:from>
    <xdr:to>
      <xdr:col>5</xdr:col>
      <xdr:colOff>358775</xdr:colOff>
      <xdr:row>76</xdr:row>
      <xdr:rowOff>118799</xdr:rowOff>
    </xdr:to>
    <xdr:cxnSp macro="">
      <xdr:nvCxnSpPr>
        <xdr:cNvPr id="179" name="直線コネクタ 178"/>
        <xdr:cNvCxnSpPr/>
      </xdr:nvCxnSpPr>
      <xdr:spPr>
        <a:xfrm flipV="1">
          <a:off x="2908300" y="13137406"/>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27197</xdr:rowOff>
    </xdr:from>
    <xdr:to>
      <xdr:col>4</xdr:col>
      <xdr:colOff>155575</xdr:colOff>
      <xdr:row>76</xdr:row>
      <xdr:rowOff>118799</xdr:rowOff>
    </xdr:to>
    <xdr:cxnSp macro="">
      <xdr:nvCxnSpPr>
        <xdr:cNvPr id="182" name="直線コネクタ 181"/>
        <xdr:cNvCxnSpPr/>
      </xdr:nvCxnSpPr>
      <xdr:spPr>
        <a:xfrm>
          <a:off x="2019300" y="13057397"/>
          <a:ext cx="889000" cy="9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27197</xdr:rowOff>
    </xdr:from>
    <xdr:to>
      <xdr:col>2</xdr:col>
      <xdr:colOff>638175</xdr:colOff>
      <xdr:row>76</xdr:row>
      <xdr:rowOff>37646</xdr:rowOff>
    </xdr:to>
    <xdr:cxnSp macro="">
      <xdr:nvCxnSpPr>
        <xdr:cNvPr id="185" name="直線コネクタ 184"/>
        <xdr:cNvCxnSpPr/>
      </xdr:nvCxnSpPr>
      <xdr:spPr>
        <a:xfrm flipV="1">
          <a:off x="1130300" y="13057397"/>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24892</xdr:rowOff>
    </xdr:from>
    <xdr:to>
      <xdr:col>6</xdr:col>
      <xdr:colOff>561975</xdr:colOff>
      <xdr:row>76</xdr:row>
      <xdr:rowOff>126492</xdr:rowOff>
    </xdr:to>
    <xdr:sp macro="" textlink="">
      <xdr:nvSpPr>
        <xdr:cNvPr id="195" name="円/楕円 194"/>
        <xdr:cNvSpPr/>
      </xdr:nvSpPr>
      <xdr:spPr>
        <a:xfrm>
          <a:off x="45847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3319</xdr:rowOff>
    </xdr:from>
    <xdr:ext cx="469744" cy="259045"/>
    <xdr:sp macro="" textlink="">
      <xdr:nvSpPr>
        <xdr:cNvPr id="196" name="維持補修費該当値テキスト"/>
        <xdr:cNvSpPr txBox="1"/>
      </xdr:nvSpPr>
      <xdr:spPr>
        <a:xfrm>
          <a:off x="4686300" y="130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56406</xdr:rowOff>
    </xdr:from>
    <xdr:to>
      <xdr:col>5</xdr:col>
      <xdr:colOff>409575</xdr:colOff>
      <xdr:row>76</xdr:row>
      <xdr:rowOff>158006</xdr:rowOff>
    </xdr:to>
    <xdr:sp macro="" textlink="">
      <xdr:nvSpPr>
        <xdr:cNvPr id="197" name="円/楕円 196"/>
        <xdr:cNvSpPr/>
      </xdr:nvSpPr>
      <xdr:spPr>
        <a:xfrm>
          <a:off x="3746500" y="130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149133</xdr:rowOff>
    </xdr:from>
    <xdr:ext cx="469744" cy="259045"/>
    <xdr:sp macro="" textlink="">
      <xdr:nvSpPr>
        <xdr:cNvPr id="198" name="テキスト ボックス 197"/>
        <xdr:cNvSpPr txBox="1"/>
      </xdr:nvSpPr>
      <xdr:spPr>
        <a:xfrm>
          <a:off x="3562427" y="131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67999</xdr:rowOff>
    </xdr:from>
    <xdr:to>
      <xdr:col>4</xdr:col>
      <xdr:colOff>206375</xdr:colOff>
      <xdr:row>76</xdr:row>
      <xdr:rowOff>169599</xdr:rowOff>
    </xdr:to>
    <xdr:sp macro="" textlink="">
      <xdr:nvSpPr>
        <xdr:cNvPr id="199" name="円/楕円 198"/>
        <xdr:cNvSpPr/>
      </xdr:nvSpPr>
      <xdr:spPr>
        <a:xfrm>
          <a:off x="2857500" y="130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160726</xdr:rowOff>
    </xdr:from>
    <xdr:ext cx="469744" cy="259045"/>
    <xdr:sp macro="" textlink="">
      <xdr:nvSpPr>
        <xdr:cNvPr id="200" name="テキスト ボックス 199"/>
        <xdr:cNvSpPr txBox="1"/>
      </xdr:nvSpPr>
      <xdr:spPr>
        <a:xfrm>
          <a:off x="2673427" y="1319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147847</xdr:rowOff>
    </xdr:from>
    <xdr:to>
      <xdr:col>3</xdr:col>
      <xdr:colOff>3175</xdr:colOff>
      <xdr:row>76</xdr:row>
      <xdr:rowOff>77997</xdr:rowOff>
    </xdr:to>
    <xdr:sp macro="" textlink="">
      <xdr:nvSpPr>
        <xdr:cNvPr id="201" name="円/楕円 200"/>
        <xdr:cNvSpPr/>
      </xdr:nvSpPr>
      <xdr:spPr>
        <a:xfrm>
          <a:off x="1968500" y="13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69124</xdr:rowOff>
    </xdr:from>
    <xdr:ext cx="469744" cy="259045"/>
    <xdr:sp macro="" textlink="">
      <xdr:nvSpPr>
        <xdr:cNvPr id="202" name="テキスト ボックス 201"/>
        <xdr:cNvSpPr txBox="1"/>
      </xdr:nvSpPr>
      <xdr:spPr>
        <a:xfrm>
          <a:off x="1784427" y="13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158296</xdr:rowOff>
    </xdr:from>
    <xdr:to>
      <xdr:col>1</xdr:col>
      <xdr:colOff>485775</xdr:colOff>
      <xdr:row>76</xdr:row>
      <xdr:rowOff>88446</xdr:rowOff>
    </xdr:to>
    <xdr:sp macro="" textlink="">
      <xdr:nvSpPr>
        <xdr:cNvPr id="203" name="円/楕円 202"/>
        <xdr:cNvSpPr/>
      </xdr:nvSpPr>
      <xdr:spPr>
        <a:xfrm>
          <a:off x="1079500" y="130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79573</xdr:rowOff>
    </xdr:from>
    <xdr:ext cx="469744" cy="259045"/>
    <xdr:sp macro="" textlink="">
      <xdr:nvSpPr>
        <xdr:cNvPr id="204" name="テキスト ボックス 203"/>
        <xdr:cNvSpPr txBox="1"/>
      </xdr:nvSpPr>
      <xdr:spPr>
        <a:xfrm>
          <a:off x="895427" y="1310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53384</xdr:rowOff>
    </xdr:from>
    <xdr:to>
      <xdr:col>6</xdr:col>
      <xdr:colOff>511175</xdr:colOff>
      <xdr:row>95</xdr:row>
      <xdr:rowOff>87140</xdr:rowOff>
    </xdr:to>
    <xdr:cxnSp macro="">
      <xdr:nvCxnSpPr>
        <xdr:cNvPr id="234" name="直線コネクタ 233"/>
        <xdr:cNvCxnSpPr/>
      </xdr:nvCxnSpPr>
      <xdr:spPr>
        <a:xfrm flipV="1">
          <a:off x="3797300" y="16341134"/>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87140</xdr:rowOff>
    </xdr:from>
    <xdr:to>
      <xdr:col>5</xdr:col>
      <xdr:colOff>358775</xdr:colOff>
      <xdr:row>96</xdr:row>
      <xdr:rowOff>8179</xdr:rowOff>
    </xdr:to>
    <xdr:cxnSp macro="">
      <xdr:nvCxnSpPr>
        <xdr:cNvPr id="237" name="直線コネクタ 236"/>
        <xdr:cNvCxnSpPr/>
      </xdr:nvCxnSpPr>
      <xdr:spPr>
        <a:xfrm flipV="1">
          <a:off x="2908300" y="16374890"/>
          <a:ext cx="889000" cy="9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8179</xdr:rowOff>
    </xdr:from>
    <xdr:to>
      <xdr:col>4</xdr:col>
      <xdr:colOff>155575</xdr:colOff>
      <xdr:row>96</xdr:row>
      <xdr:rowOff>53556</xdr:rowOff>
    </xdr:to>
    <xdr:cxnSp macro="">
      <xdr:nvCxnSpPr>
        <xdr:cNvPr id="240" name="直線コネクタ 239"/>
        <xdr:cNvCxnSpPr/>
      </xdr:nvCxnSpPr>
      <xdr:spPr>
        <a:xfrm flipV="1">
          <a:off x="2019300" y="1646737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53556</xdr:rowOff>
    </xdr:from>
    <xdr:to>
      <xdr:col>2</xdr:col>
      <xdr:colOff>638175</xdr:colOff>
      <xdr:row>96</xdr:row>
      <xdr:rowOff>57995</xdr:rowOff>
    </xdr:to>
    <xdr:cxnSp macro="">
      <xdr:nvCxnSpPr>
        <xdr:cNvPr id="243" name="直線コネクタ 242"/>
        <xdr:cNvCxnSpPr/>
      </xdr:nvCxnSpPr>
      <xdr:spPr>
        <a:xfrm flipV="1">
          <a:off x="1130300" y="16512756"/>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2584</xdr:rowOff>
    </xdr:from>
    <xdr:to>
      <xdr:col>6</xdr:col>
      <xdr:colOff>561975</xdr:colOff>
      <xdr:row>95</xdr:row>
      <xdr:rowOff>104184</xdr:rowOff>
    </xdr:to>
    <xdr:sp macro="" textlink="">
      <xdr:nvSpPr>
        <xdr:cNvPr id="253" name="円/楕円 252"/>
        <xdr:cNvSpPr/>
      </xdr:nvSpPr>
      <xdr:spPr>
        <a:xfrm>
          <a:off x="4584700" y="162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25461</xdr:rowOff>
    </xdr:from>
    <xdr:ext cx="534377" cy="259045"/>
    <xdr:sp macro="" textlink="">
      <xdr:nvSpPr>
        <xdr:cNvPr id="254" name="扶助費該当値テキスト"/>
        <xdr:cNvSpPr txBox="1"/>
      </xdr:nvSpPr>
      <xdr:spPr>
        <a:xfrm>
          <a:off x="4686300" y="161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36340</xdr:rowOff>
    </xdr:from>
    <xdr:to>
      <xdr:col>5</xdr:col>
      <xdr:colOff>409575</xdr:colOff>
      <xdr:row>95</xdr:row>
      <xdr:rowOff>137940</xdr:rowOff>
    </xdr:to>
    <xdr:sp macro="" textlink="">
      <xdr:nvSpPr>
        <xdr:cNvPr id="255" name="円/楕円 254"/>
        <xdr:cNvSpPr/>
      </xdr:nvSpPr>
      <xdr:spPr>
        <a:xfrm>
          <a:off x="3746500" y="163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129067</xdr:rowOff>
    </xdr:from>
    <xdr:ext cx="534377" cy="259045"/>
    <xdr:sp macro="" textlink="">
      <xdr:nvSpPr>
        <xdr:cNvPr id="256" name="テキスト ボックス 255"/>
        <xdr:cNvSpPr txBox="1"/>
      </xdr:nvSpPr>
      <xdr:spPr>
        <a:xfrm>
          <a:off x="3530111" y="164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128829</xdr:rowOff>
    </xdr:from>
    <xdr:to>
      <xdr:col>4</xdr:col>
      <xdr:colOff>206375</xdr:colOff>
      <xdr:row>96</xdr:row>
      <xdr:rowOff>58979</xdr:rowOff>
    </xdr:to>
    <xdr:sp macro="" textlink="">
      <xdr:nvSpPr>
        <xdr:cNvPr id="257" name="円/楕円 256"/>
        <xdr:cNvSpPr/>
      </xdr:nvSpPr>
      <xdr:spPr>
        <a:xfrm>
          <a:off x="2857500" y="164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50106</xdr:rowOff>
    </xdr:from>
    <xdr:ext cx="534377" cy="259045"/>
    <xdr:sp macro="" textlink="">
      <xdr:nvSpPr>
        <xdr:cNvPr id="258" name="テキスト ボックス 257"/>
        <xdr:cNvSpPr txBox="1"/>
      </xdr:nvSpPr>
      <xdr:spPr>
        <a:xfrm>
          <a:off x="2641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2756</xdr:rowOff>
    </xdr:from>
    <xdr:to>
      <xdr:col>3</xdr:col>
      <xdr:colOff>3175</xdr:colOff>
      <xdr:row>96</xdr:row>
      <xdr:rowOff>104356</xdr:rowOff>
    </xdr:to>
    <xdr:sp macro="" textlink="">
      <xdr:nvSpPr>
        <xdr:cNvPr id="259" name="円/楕円 258"/>
        <xdr:cNvSpPr/>
      </xdr:nvSpPr>
      <xdr:spPr>
        <a:xfrm>
          <a:off x="1968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95483</xdr:rowOff>
    </xdr:from>
    <xdr:ext cx="534377" cy="259045"/>
    <xdr:sp macro="" textlink="">
      <xdr:nvSpPr>
        <xdr:cNvPr id="260" name="テキスト ボックス 259"/>
        <xdr:cNvSpPr txBox="1"/>
      </xdr:nvSpPr>
      <xdr:spPr>
        <a:xfrm>
          <a:off x="1752111" y="165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7195</xdr:rowOff>
    </xdr:from>
    <xdr:to>
      <xdr:col>1</xdr:col>
      <xdr:colOff>485775</xdr:colOff>
      <xdr:row>96</xdr:row>
      <xdr:rowOff>108795</xdr:rowOff>
    </xdr:to>
    <xdr:sp macro="" textlink="">
      <xdr:nvSpPr>
        <xdr:cNvPr id="261" name="円/楕円 260"/>
        <xdr:cNvSpPr/>
      </xdr:nvSpPr>
      <xdr:spPr>
        <a:xfrm>
          <a:off x="1079500" y="164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99922</xdr:rowOff>
    </xdr:from>
    <xdr:ext cx="534377" cy="259045"/>
    <xdr:sp macro="" textlink="">
      <xdr:nvSpPr>
        <xdr:cNvPr id="262" name="テキスト ボックス 261"/>
        <xdr:cNvSpPr txBox="1"/>
      </xdr:nvSpPr>
      <xdr:spPr>
        <a:xfrm>
          <a:off x="863111" y="1655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79261</xdr:rowOff>
    </xdr:from>
    <xdr:to>
      <xdr:col>15</xdr:col>
      <xdr:colOff>180975</xdr:colOff>
      <xdr:row>36</xdr:row>
      <xdr:rowOff>2096</xdr:rowOff>
    </xdr:to>
    <xdr:cxnSp macro="">
      <xdr:nvCxnSpPr>
        <xdr:cNvPr id="291" name="直線コネクタ 290"/>
        <xdr:cNvCxnSpPr/>
      </xdr:nvCxnSpPr>
      <xdr:spPr>
        <a:xfrm flipV="1">
          <a:off x="9639300" y="6080011"/>
          <a:ext cx="838200" cy="9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2096</xdr:rowOff>
    </xdr:from>
    <xdr:to>
      <xdr:col>14</xdr:col>
      <xdr:colOff>28575</xdr:colOff>
      <xdr:row>36</xdr:row>
      <xdr:rowOff>43752</xdr:rowOff>
    </xdr:to>
    <xdr:cxnSp macro="">
      <xdr:nvCxnSpPr>
        <xdr:cNvPr id="294" name="直線コネクタ 293"/>
        <xdr:cNvCxnSpPr/>
      </xdr:nvCxnSpPr>
      <xdr:spPr>
        <a:xfrm flipV="1">
          <a:off x="8750300" y="6174296"/>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13653</xdr:rowOff>
    </xdr:from>
    <xdr:to>
      <xdr:col>12</xdr:col>
      <xdr:colOff>511175</xdr:colOff>
      <xdr:row>36</xdr:row>
      <xdr:rowOff>43752</xdr:rowOff>
    </xdr:to>
    <xdr:cxnSp macro="">
      <xdr:nvCxnSpPr>
        <xdr:cNvPr id="297" name="直線コネクタ 296"/>
        <xdr:cNvCxnSpPr/>
      </xdr:nvCxnSpPr>
      <xdr:spPr>
        <a:xfrm>
          <a:off x="7861300" y="6014403"/>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13653</xdr:rowOff>
    </xdr:from>
    <xdr:to>
      <xdr:col>11</xdr:col>
      <xdr:colOff>307975</xdr:colOff>
      <xdr:row>35</xdr:row>
      <xdr:rowOff>128295</xdr:rowOff>
    </xdr:to>
    <xdr:cxnSp macro="">
      <xdr:nvCxnSpPr>
        <xdr:cNvPr id="300" name="直線コネクタ 299"/>
        <xdr:cNvCxnSpPr/>
      </xdr:nvCxnSpPr>
      <xdr:spPr>
        <a:xfrm flipV="1">
          <a:off x="6972300" y="6014403"/>
          <a:ext cx="8890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28461</xdr:rowOff>
    </xdr:from>
    <xdr:to>
      <xdr:col>15</xdr:col>
      <xdr:colOff>231775</xdr:colOff>
      <xdr:row>35</xdr:row>
      <xdr:rowOff>130061</xdr:rowOff>
    </xdr:to>
    <xdr:sp macro="" textlink="">
      <xdr:nvSpPr>
        <xdr:cNvPr id="310" name="円/楕円 309"/>
        <xdr:cNvSpPr/>
      </xdr:nvSpPr>
      <xdr:spPr>
        <a:xfrm>
          <a:off x="10426700" y="60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51338</xdr:rowOff>
    </xdr:from>
    <xdr:ext cx="534377" cy="259045"/>
    <xdr:sp macro="" textlink="">
      <xdr:nvSpPr>
        <xdr:cNvPr id="311" name="補助費等該当値テキスト"/>
        <xdr:cNvSpPr txBox="1"/>
      </xdr:nvSpPr>
      <xdr:spPr>
        <a:xfrm>
          <a:off x="10528300" y="5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51,259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122746</xdr:rowOff>
    </xdr:from>
    <xdr:to>
      <xdr:col>14</xdr:col>
      <xdr:colOff>79375</xdr:colOff>
      <xdr:row>36</xdr:row>
      <xdr:rowOff>52896</xdr:rowOff>
    </xdr:to>
    <xdr:sp macro="" textlink="">
      <xdr:nvSpPr>
        <xdr:cNvPr id="312" name="円/楕円 311"/>
        <xdr:cNvSpPr/>
      </xdr:nvSpPr>
      <xdr:spPr>
        <a:xfrm>
          <a:off x="9588500" y="61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69423</xdr:rowOff>
    </xdr:from>
    <xdr:ext cx="534377" cy="259045"/>
    <xdr:sp macro="" textlink="">
      <xdr:nvSpPr>
        <xdr:cNvPr id="313" name="テキスト ボックス 312"/>
        <xdr:cNvSpPr txBox="1"/>
      </xdr:nvSpPr>
      <xdr:spPr>
        <a:xfrm>
          <a:off x="9372111" y="58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164402</xdr:rowOff>
    </xdr:from>
    <xdr:to>
      <xdr:col>12</xdr:col>
      <xdr:colOff>561975</xdr:colOff>
      <xdr:row>36</xdr:row>
      <xdr:rowOff>94552</xdr:rowOff>
    </xdr:to>
    <xdr:sp macro="" textlink="">
      <xdr:nvSpPr>
        <xdr:cNvPr id="314" name="円/楕円 313"/>
        <xdr:cNvSpPr/>
      </xdr:nvSpPr>
      <xdr:spPr>
        <a:xfrm>
          <a:off x="8699500" y="61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85679</xdr:rowOff>
    </xdr:from>
    <xdr:ext cx="534377" cy="259045"/>
    <xdr:sp macro="" textlink="">
      <xdr:nvSpPr>
        <xdr:cNvPr id="315" name="テキスト ボックス 314"/>
        <xdr:cNvSpPr txBox="1"/>
      </xdr:nvSpPr>
      <xdr:spPr>
        <a:xfrm>
          <a:off x="8483111" y="62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134303</xdr:rowOff>
    </xdr:from>
    <xdr:to>
      <xdr:col>11</xdr:col>
      <xdr:colOff>358775</xdr:colOff>
      <xdr:row>35</xdr:row>
      <xdr:rowOff>64453</xdr:rowOff>
    </xdr:to>
    <xdr:sp macro="" textlink="">
      <xdr:nvSpPr>
        <xdr:cNvPr id="316" name="円/楕円 315"/>
        <xdr:cNvSpPr/>
      </xdr:nvSpPr>
      <xdr:spPr>
        <a:xfrm>
          <a:off x="7810500" y="5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80980</xdr:rowOff>
    </xdr:from>
    <xdr:ext cx="534377" cy="259045"/>
    <xdr:sp macro="" textlink="">
      <xdr:nvSpPr>
        <xdr:cNvPr id="317" name="テキスト ボックス 316"/>
        <xdr:cNvSpPr txBox="1"/>
      </xdr:nvSpPr>
      <xdr:spPr>
        <a:xfrm>
          <a:off x="7594111" y="573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77495</xdr:rowOff>
    </xdr:from>
    <xdr:to>
      <xdr:col>10</xdr:col>
      <xdr:colOff>155575</xdr:colOff>
      <xdr:row>36</xdr:row>
      <xdr:rowOff>7645</xdr:rowOff>
    </xdr:to>
    <xdr:sp macro="" textlink="">
      <xdr:nvSpPr>
        <xdr:cNvPr id="318" name="円/楕円 317"/>
        <xdr:cNvSpPr/>
      </xdr:nvSpPr>
      <xdr:spPr>
        <a:xfrm>
          <a:off x="6921500" y="6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24172</xdr:rowOff>
    </xdr:from>
    <xdr:ext cx="534377" cy="259045"/>
    <xdr:sp macro="" textlink="">
      <xdr:nvSpPr>
        <xdr:cNvPr id="319" name="テキスト ボックス 318"/>
        <xdr:cNvSpPr txBox="1"/>
      </xdr:nvSpPr>
      <xdr:spPr>
        <a:xfrm>
          <a:off x="6705111" y="58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89440</xdr:rowOff>
    </xdr:from>
    <xdr:to>
      <xdr:col>15</xdr:col>
      <xdr:colOff>180975</xdr:colOff>
      <xdr:row>57</xdr:row>
      <xdr:rowOff>68704</xdr:rowOff>
    </xdr:to>
    <xdr:cxnSp macro="">
      <xdr:nvCxnSpPr>
        <xdr:cNvPr id="350" name="直線コネクタ 349"/>
        <xdr:cNvCxnSpPr/>
      </xdr:nvCxnSpPr>
      <xdr:spPr>
        <a:xfrm flipV="1">
          <a:off x="9639300" y="9690640"/>
          <a:ext cx="838200" cy="15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68704</xdr:rowOff>
    </xdr:from>
    <xdr:to>
      <xdr:col>14</xdr:col>
      <xdr:colOff>28575</xdr:colOff>
      <xdr:row>58</xdr:row>
      <xdr:rowOff>25564</xdr:rowOff>
    </xdr:to>
    <xdr:cxnSp macro="">
      <xdr:nvCxnSpPr>
        <xdr:cNvPr id="353" name="直線コネクタ 352"/>
        <xdr:cNvCxnSpPr/>
      </xdr:nvCxnSpPr>
      <xdr:spPr>
        <a:xfrm flipV="1">
          <a:off x="8750300" y="9841354"/>
          <a:ext cx="889000" cy="1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25564</xdr:rowOff>
    </xdr:from>
    <xdr:to>
      <xdr:col>12</xdr:col>
      <xdr:colOff>511175</xdr:colOff>
      <xdr:row>58</xdr:row>
      <xdr:rowOff>27381</xdr:rowOff>
    </xdr:to>
    <xdr:cxnSp macro="">
      <xdr:nvCxnSpPr>
        <xdr:cNvPr id="356" name="直線コネクタ 355"/>
        <xdr:cNvCxnSpPr/>
      </xdr:nvCxnSpPr>
      <xdr:spPr>
        <a:xfrm flipV="1">
          <a:off x="7861300" y="9969664"/>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27381</xdr:rowOff>
    </xdr:from>
    <xdr:to>
      <xdr:col>11</xdr:col>
      <xdr:colOff>307975</xdr:colOff>
      <xdr:row>58</xdr:row>
      <xdr:rowOff>36754</xdr:rowOff>
    </xdr:to>
    <xdr:cxnSp macro="">
      <xdr:nvCxnSpPr>
        <xdr:cNvPr id="359" name="直線コネクタ 358"/>
        <xdr:cNvCxnSpPr/>
      </xdr:nvCxnSpPr>
      <xdr:spPr>
        <a:xfrm flipV="1">
          <a:off x="6972300" y="997148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38640</xdr:rowOff>
    </xdr:from>
    <xdr:to>
      <xdr:col>15</xdr:col>
      <xdr:colOff>231775</xdr:colOff>
      <xdr:row>56</xdr:row>
      <xdr:rowOff>140240</xdr:rowOff>
    </xdr:to>
    <xdr:sp macro="" textlink="">
      <xdr:nvSpPr>
        <xdr:cNvPr id="369" name="円/楕円 368"/>
        <xdr:cNvSpPr/>
      </xdr:nvSpPr>
      <xdr:spPr>
        <a:xfrm>
          <a:off x="10426700" y="96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17067</xdr:rowOff>
    </xdr:from>
    <xdr:ext cx="534377" cy="259045"/>
    <xdr:sp macro="" textlink="">
      <xdr:nvSpPr>
        <xdr:cNvPr id="370" name="普通建設事業費該当値テキスト"/>
        <xdr:cNvSpPr txBox="1"/>
      </xdr:nvSpPr>
      <xdr:spPr>
        <a:xfrm>
          <a:off x="10528300" y="96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17904</xdr:rowOff>
    </xdr:from>
    <xdr:to>
      <xdr:col>14</xdr:col>
      <xdr:colOff>79375</xdr:colOff>
      <xdr:row>57</xdr:row>
      <xdr:rowOff>119504</xdr:rowOff>
    </xdr:to>
    <xdr:sp macro="" textlink="">
      <xdr:nvSpPr>
        <xdr:cNvPr id="371" name="円/楕円 370"/>
        <xdr:cNvSpPr/>
      </xdr:nvSpPr>
      <xdr:spPr>
        <a:xfrm>
          <a:off x="9588500" y="97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110631</xdr:rowOff>
    </xdr:from>
    <xdr:ext cx="534377" cy="259045"/>
    <xdr:sp macro="" textlink="">
      <xdr:nvSpPr>
        <xdr:cNvPr id="372" name="テキスト ボックス 371"/>
        <xdr:cNvSpPr txBox="1"/>
      </xdr:nvSpPr>
      <xdr:spPr>
        <a:xfrm>
          <a:off x="9372111" y="988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146214</xdr:rowOff>
    </xdr:from>
    <xdr:to>
      <xdr:col>12</xdr:col>
      <xdr:colOff>561975</xdr:colOff>
      <xdr:row>58</xdr:row>
      <xdr:rowOff>76364</xdr:rowOff>
    </xdr:to>
    <xdr:sp macro="" textlink="">
      <xdr:nvSpPr>
        <xdr:cNvPr id="373" name="円/楕円 372"/>
        <xdr:cNvSpPr/>
      </xdr:nvSpPr>
      <xdr:spPr>
        <a:xfrm>
          <a:off x="8699500" y="99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67491</xdr:rowOff>
    </xdr:from>
    <xdr:ext cx="534377" cy="259045"/>
    <xdr:sp macro="" textlink="">
      <xdr:nvSpPr>
        <xdr:cNvPr id="374" name="テキスト ボックス 373"/>
        <xdr:cNvSpPr txBox="1"/>
      </xdr:nvSpPr>
      <xdr:spPr>
        <a:xfrm>
          <a:off x="8483111"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148031</xdr:rowOff>
    </xdr:from>
    <xdr:to>
      <xdr:col>11</xdr:col>
      <xdr:colOff>358775</xdr:colOff>
      <xdr:row>58</xdr:row>
      <xdr:rowOff>78181</xdr:rowOff>
    </xdr:to>
    <xdr:sp macro="" textlink="">
      <xdr:nvSpPr>
        <xdr:cNvPr id="375" name="円/楕円 374"/>
        <xdr:cNvSpPr/>
      </xdr:nvSpPr>
      <xdr:spPr>
        <a:xfrm>
          <a:off x="7810500" y="99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69308</xdr:rowOff>
    </xdr:from>
    <xdr:ext cx="534377" cy="259045"/>
    <xdr:sp macro="" textlink="">
      <xdr:nvSpPr>
        <xdr:cNvPr id="376" name="テキスト ボックス 375"/>
        <xdr:cNvSpPr txBox="1"/>
      </xdr:nvSpPr>
      <xdr:spPr>
        <a:xfrm>
          <a:off x="7594111" y="100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157404</xdr:rowOff>
    </xdr:from>
    <xdr:to>
      <xdr:col>10</xdr:col>
      <xdr:colOff>155575</xdr:colOff>
      <xdr:row>58</xdr:row>
      <xdr:rowOff>87554</xdr:rowOff>
    </xdr:to>
    <xdr:sp macro="" textlink="">
      <xdr:nvSpPr>
        <xdr:cNvPr id="377" name="円/楕円 376"/>
        <xdr:cNvSpPr/>
      </xdr:nvSpPr>
      <xdr:spPr>
        <a:xfrm>
          <a:off x="6921500" y="99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78681</xdr:rowOff>
    </xdr:from>
    <xdr:ext cx="534377" cy="259045"/>
    <xdr:sp macro="" textlink="">
      <xdr:nvSpPr>
        <xdr:cNvPr id="378" name="テキスト ボックス 377"/>
        <xdr:cNvSpPr txBox="1"/>
      </xdr:nvSpPr>
      <xdr:spPr>
        <a:xfrm>
          <a:off x="6705111" y="100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136875</xdr:rowOff>
    </xdr:from>
    <xdr:to>
      <xdr:col>15</xdr:col>
      <xdr:colOff>180975</xdr:colOff>
      <xdr:row>78</xdr:row>
      <xdr:rowOff>133544</xdr:rowOff>
    </xdr:to>
    <xdr:cxnSp macro="">
      <xdr:nvCxnSpPr>
        <xdr:cNvPr id="409" name="直線コネクタ 408"/>
        <xdr:cNvCxnSpPr/>
      </xdr:nvCxnSpPr>
      <xdr:spPr>
        <a:xfrm>
          <a:off x="9639300" y="13338525"/>
          <a:ext cx="8382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82744</xdr:rowOff>
    </xdr:from>
    <xdr:to>
      <xdr:col>15</xdr:col>
      <xdr:colOff>231775</xdr:colOff>
      <xdr:row>79</xdr:row>
      <xdr:rowOff>12894</xdr:rowOff>
    </xdr:to>
    <xdr:sp macro="" textlink="">
      <xdr:nvSpPr>
        <xdr:cNvPr id="419" name="円/楕円 418"/>
        <xdr:cNvSpPr/>
      </xdr:nvSpPr>
      <xdr:spPr>
        <a:xfrm>
          <a:off x="10426700" y="13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61171</xdr:rowOff>
    </xdr:from>
    <xdr:ext cx="469744" cy="259045"/>
    <xdr:sp macro="" textlink="">
      <xdr:nvSpPr>
        <xdr:cNvPr id="420" name="普通建設事業費 （ うち新規整備　）該当値テキスト"/>
        <xdr:cNvSpPr txBox="1"/>
      </xdr:nvSpPr>
      <xdr:spPr>
        <a:xfrm>
          <a:off x="10528300" y="134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86075</xdr:rowOff>
    </xdr:from>
    <xdr:to>
      <xdr:col>14</xdr:col>
      <xdr:colOff>79375</xdr:colOff>
      <xdr:row>78</xdr:row>
      <xdr:rowOff>16225</xdr:rowOff>
    </xdr:to>
    <xdr:sp macro="" textlink="">
      <xdr:nvSpPr>
        <xdr:cNvPr id="421" name="円/楕円 420"/>
        <xdr:cNvSpPr/>
      </xdr:nvSpPr>
      <xdr:spPr>
        <a:xfrm>
          <a:off x="9588500" y="132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7352</xdr:rowOff>
    </xdr:from>
    <xdr:ext cx="534377" cy="259045"/>
    <xdr:sp macro="" textlink="">
      <xdr:nvSpPr>
        <xdr:cNvPr id="422" name="テキスト ボックス 421"/>
        <xdr:cNvSpPr txBox="1"/>
      </xdr:nvSpPr>
      <xdr:spPr>
        <a:xfrm>
          <a:off x="9372111" y="133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136189</xdr:rowOff>
    </xdr:from>
    <xdr:to>
      <xdr:col>15</xdr:col>
      <xdr:colOff>180975</xdr:colOff>
      <xdr:row>98</xdr:row>
      <xdr:rowOff>133316</xdr:rowOff>
    </xdr:to>
    <xdr:cxnSp macro="">
      <xdr:nvCxnSpPr>
        <xdr:cNvPr id="453" name="直線コネクタ 452"/>
        <xdr:cNvCxnSpPr/>
      </xdr:nvCxnSpPr>
      <xdr:spPr>
        <a:xfrm flipV="1">
          <a:off x="9639300" y="16595389"/>
          <a:ext cx="838200" cy="3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85389</xdr:rowOff>
    </xdr:from>
    <xdr:to>
      <xdr:col>15</xdr:col>
      <xdr:colOff>231775</xdr:colOff>
      <xdr:row>97</xdr:row>
      <xdr:rowOff>15539</xdr:rowOff>
    </xdr:to>
    <xdr:sp macro="" textlink="">
      <xdr:nvSpPr>
        <xdr:cNvPr id="463" name="円/楕円 462"/>
        <xdr:cNvSpPr/>
      </xdr:nvSpPr>
      <xdr:spPr>
        <a:xfrm>
          <a:off x="10426700" y="165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108266</xdr:rowOff>
    </xdr:from>
    <xdr:ext cx="534377" cy="259045"/>
    <xdr:sp macro="" textlink="">
      <xdr:nvSpPr>
        <xdr:cNvPr id="464" name="普通建設事業費 （ うち更新整備　）該当値テキスト"/>
        <xdr:cNvSpPr txBox="1"/>
      </xdr:nvSpPr>
      <xdr:spPr>
        <a:xfrm>
          <a:off x="10528300" y="163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82516</xdr:rowOff>
    </xdr:from>
    <xdr:to>
      <xdr:col>14</xdr:col>
      <xdr:colOff>79375</xdr:colOff>
      <xdr:row>99</xdr:row>
      <xdr:rowOff>12666</xdr:rowOff>
    </xdr:to>
    <xdr:sp macro="" textlink="">
      <xdr:nvSpPr>
        <xdr:cNvPr id="465" name="円/楕円 464"/>
        <xdr:cNvSpPr/>
      </xdr:nvSpPr>
      <xdr:spPr>
        <a:xfrm>
          <a:off x="9588500" y="168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3793</xdr:rowOff>
    </xdr:from>
    <xdr:ext cx="469744" cy="259045"/>
    <xdr:sp macro="" textlink="">
      <xdr:nvSpPr>
        <xdr:cNvPr id="466" name="テキスト ボックス 465"/>
        <xdr:cNvSpPr txBox="1"/>
      </xdr:nvSpPr>
      <xdr:spPr>
        <a:xfrm>
          <a:off x="9404427" y="169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20638</xdr:rowOff>
    </xdr:from>
    <xdr:to>
      <xdr:col>23</xdr:col>
      <xdr:colOff>517525</xdr:colOff>
      <xdr:row>39</xdr:row>
      <xdr:rowOff>40259</xdr:rowOff>
    </xdr:to>
    <xdr:cxnSp macro="">
      <xdr:nvCxnSpPr>
        <xdr:cNvPr id="495" name="直線コネクタ 494"/>
        <xdr:cNvCxnSpPr/>
      </xdr:nvCxnSpPr>
      <xdr:spPr>
        <a:xfrm>
          <a:off x="15481300" y="6707188"/>
          <a:ext cx="8382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145453</xdr:rowOff>
    </xdr:from>
    <xdr:to>
      <xdr:col>22</xdr:col>
      <xdr:colOff>365125</xdr:colOff>
      <xdr:row>39</xdr:row>
      <xdr:rowOff>20638</xdr:rowOff>
    </xdr:to>
    <xdr:cxnSp macro="">
      <xdr:nvCxnSpPr>
        <xdr:cNvPr id="498" name="直線コネクタ 497"/>
        <xdr:cNvCxnSpPr/>
      </xdr:nvCxnSpPr>
      <xdr:spPr>
        <a:xfrm>
          <a:off x="14592300" y="666055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142062</xdr:rowOff>
    </xdr:from>
    <xdr:to>
      <xdr:col>21</xdr:col>
      <xdr:colOff>161925</xdr:colOff>
      <xdr:row>38</xdr:row>
      <xdr:rowOff>145453</xdr:rowOff>
    </xdr:to>
    <xdr:cxnSp macro="">
      <xdr:nvCxnSpPr>
        <xdr:cNvPr id="501" name="直線コネクタ 500"/>
        <xdr:cNvCxnSpPr/>
      </xdr:nvCxnSpPr>
      <xdr:spPr>
        <a:xfrm>
          <a:off x="13703300" y="6657162"/>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142062</xdr:rowOff>
    </xdr:from>
    <xdr:to>
      <xdr:col>19</xdr:col>
      <xdr:colOff>644525</xdr:colOff>
      <xdr:row>39</xdr:row>
      <xdr:rowOff>9551</xdr:rowOff>
    </xdr:to>
    <xdr:cxnSp macro="">
      <xdr:nvCxnSpPr>
        <xdr:cNvPr id="504" name="直線コネクタ 503"/>
        <xdr:cNvCxnSpPr/>
      </xdr:nvCxnSpPr>
      <xdr:spPr>
        <a:xfrm flipV="1">
          <a:off x="12814300" y="665716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160909</xdr:rowOff>
    </xdr:from>
    <xdr:to>
      <xdr:col>23</xdr:col>
      <xdr:colOff>568325</xdr:colOff>
      <xdr:row>39</xdr:row>
      <xdr:rowOff>91059</xdr:rowOff>
    </xdr:to>
    <xdr:sp macro="" textlink="">
      <xdr:nvSpPr>
        <xdr:cNvPr id="514" name="円/楕円 513"/>
        <xdr:cNvSpPr/>
      </xdr:nvSpPr>
      <xdr:spPr>
        <a:xfrm>
          <a:off x="162687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141288</xdr:rowOff>
    </xdr:from>
    <xdr:to>
      <xdr:col>22</xdr:col>
      <xdr:colOff>415925</xdr:colOff>
      <xdr:row>39</xdr:row>
      <xdr:rowOff>71438</xdr:rowOff>
    </xdr:to>
    <xdr:sp macro="" textlink="">
      <xdr:nvSpPr>
        <xdr:cNvPr id="516" name="円/楕円 515"/>
        <xdr:cNvSpPr/>
      </xdr:nvSpPr>
      <xdr:spPr>
        <a:xfrm>
          <a:off x="15430500" y="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62565</xdr:rowOff>
    </xdr:from>
    <xdr:ext cx="378565" cy="259045"/>
    <xdr:sp macro="" textlink="">
      <xdr:nvSpPr>
        <xdr:cNvPr id="517" name="テキスト ボックス 516"/>
        <xdr:cNvSpPr txBox="1"/>
      </xdr:nvSpPr>
      <xdr:spPr>
        <a:xfrm>
          <a:off x="15292017" y="674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94653</xdr:rowOff>
    </xdr:from>
    <xdr:to>
      <xdr:col>21</xdr:col>
      <xdr:colOff>212725</xdr:colOff>
      <xdr:row>39</xdr:row>
      <xdr:rowOff>24803</xdr:rowOff>
    </xdr:to>
    <xdr:sp macro="" textlink="">
      <xdr:nvSpPr>
        <xdr:cNvPr id="518" name="円/楕円 517"/>
        <xdr:cNvSpPr/>
      </xdr:nvSpPr>
      <xdr:spPr>
        <a:xfrm>
          <a:off x="14541500" y="66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15930</xdr:rowOff>
    </xdr:from>
    <xdr:ext cx="469744" cy="259045"/>
    <xdr:sp macro="" textlink="">
      <xdr:nvSpPr>
        <xdr:cNvPr id="519" name="テキスト ボックス 518"/>
        <xdr:cNvSpPr txBox="1"/>
      </xdr:nvSpPr>
      <xdr:spPr>
        <a:xfrm>
          <a:off x="14357427" y="670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91262</xdr:rowOff>
    </xdr:from>
    <xdr:to>
      <xdr:col>20</xdr:col>
      <xdr:colOff>9525</xdr:colOff>
      <xdr:row>39</xdr:row>
      <xdr:rowOff>21412</xdr:rowOff>
    </xdr:to>
    <xdr:sp macro="" textlink="">
      <xdr:nvSpPr>
        <xdr:cNvPr id="520" name="円/楕円 519"/>
        <xdr:cNvSpPr/>
      </xdr:nvSpPr>
      <xdr:spPr>
        <a:xfrm>
          <a:off x="13652500" y="66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12539</xdr:rowOff>
    </xdr:from>
    <xdr:ext cx="469744" cy="259045"/>
    <xdr:sp macro="" textlink="">
      <xdr:nvSpPr>
        <xdr:cNvPr id="521" name="テキスト ボックス 520"/>
        <xdr:cNvSpPr txBox="1"/>
      </xdr:nvSpPr>
      <xdr:spPr>
        <a:xfrm>
          <a:off x="13468427" y="669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130201</xdr:rowOff>
    </xdr:from>
    <xdr:to>
      <xdr:col>18</xdr:col>
      <xdr:colOff>492125</xdr:colOff>
      <xdr:row>39</xdr:row>
      <xdr:rowOff>60351</xdr:rowOff>
    </xdr:to>
    <xdr:sp macro="" textlink="">
      <xdr:nvSpPr>
        <xdr:cNvPr id="522" name="円/楕円 521"/>
        <xdr:cNvSpPr/>
      </xdr:nvSpPr>
      <xdr:spPr>
        <a:xfrm>
          <a:off x="12763500" y="66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51478</xdr:rowOff>
    </xdr:from>
    <xdr:ext cx="378565" cy="259045"/>
    <xdr:sp macro="" textlink="">
      <xdr:nvSpPr>
        <xdr:cNvPr id="523" name="テキスト ボックス 522"/>
        <xdr:cNvSpPr txBox="1"/>
      </xdr:nvSpPr>
      <xdr:spPr>
        <a:xfrm>
          <a:off x="12625017" y="6738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5888</xdr:rowOff>
    </xdr:from>
    <xdr:to>
      <xdr:col>23</xdr:col>
      <xdr:colOff>517525</xdr:colOff>
      <xdr:row>76</xdr:row>
      <xdr:rowOff>25662</xdr:rowOff>
    </xdr:to>
    <xdr:cxnSp macro="">
      <xdr:nvCxnSpPr>
        <xdr:cNvPr id="603" name="直線コネクタ 602"/>
        <xdr:cNvCxnSpPr/>
      </xdr:nvCxnSpPr>
      <xdr:spPr>
        <a:xfrm flipV="1">
          <a:off x="15481300" y="1303608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13072</xdr:rowOff>
    </xdr:from>
    <xdr:to>
      <xdr:col>22</xdr:col>
      <xdr:colOff>365125</xdr:colOff>
      <xdr:row>76</xdr:row>
      <xdr:rowOff>25662</xdr:rowOff>
    </xdr:to>
    <xdr:cxnSp macro="">
      <xdr:nvCxnSpPr>
        <xdr:cNvPr id="606" name="直線コネクタ 605"/>
        <xdr:cNvCxnSpPr/>
      </xdr:nvCxnSpPr>
      <xdr:spPr>
        <a:xfrm>
          <a:off x="14592300" y="1304327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170610</xdr:rowOff>
    </xdr:from>
    <xdr:to>
      <xdr:col>21</xdr:col>
      <xdr:colOff>161925</xdr:colOff>
      <xdr:row>76</xdr:row>
      <xdr:rowOff>13072</xdr:rowOff>
    </xdr:to>
    <xdr:cxnSp macro="">
      <xdr:nvCxnSpPr>
        <xdr:cNvPr id="609" name="直線コネクタ 608"/>
        <xdr:cNvCxnSpPr/>
      </xdr:nvCxnSpPr>
      <xdr:spPr>
        <a:xfrm>
          <a:off x="13703300" y="13029360"/>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170610</xdr:rowOff>
    </xdr:from>
    <xdr:to>
      <xdr:col>19</xdr:col>
      <xdr:colOff>644525</xdr:colOff>
      <xdr:row>76</xdr:row>
      <xdr:rowOff>5381</xdr:rowOff>
    </xdr:to>
    <xdr:cxnSp macro="">
      <xdr:nvCxnSpPr>
        <xdr:cNvPr id="612" name="直線コネクタ 611"/>
        <xdr:cNvCxnSpPr/>
      </xdr:nvCxnSpPr>
      <xdr:spPr>
        <a:xfrm flipV="1">
          <a:off x="12814300" y="13029360"/>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126537</xdr:rowOff>
    </xdr:from>
    <xdr:to>
      <xdr:col>23</xdr:col>
      <xdr:colOff>568325</xdr:colOff>
      <xdr:row>76</xdr:row>
      <xdr:rowOff>56688</xdr:rowOff>
    </xdr:to>
    <xdr:sp macro="" textlink="">
      <xdr:nvSpPr>
        <xdr:cNvPr id="622" name="円/楕円 621"/>
        <xdr:cNvSpPr/>
      </xdr:nvSpPr>
      <xdr:spPr>
        <a:xfrm>
          <a:off x="16268700" y="12985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104964</xdr:rowOff>
    </xdr:from>
    <xdr:ext cx="534377" cy="259045"/>
    <xdr:sp macro="" textlink="">
      <xdr:nvSpPr>
        <xdr:cNvPr id="623" name="公債費該当値テキスト"/>
        <xdr:cNvSpPr txBox="1"/>
      </xdr:nvSpPr>
      <xdr:spPr>
        <a:xfrm>
          <a:off x="16370300" y="129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146312</xdr:rowOff>
    </xdr:from>
    <xdr:to>
      <xdr:col>22</xdr:col>
      <xdr:colOff>415925</xdr:colOff>
      <xdr:row>76</xdr:row>
      <xdr:rowOff>76462</xdr:rowOff>
    </xdr:to>
    <xdr:sp macro="" textlink="">
      <xdr:nvSpPr>
        <xdr:cNvPr id="624" name="円/楕円 623"/>
        <xdr:cNvSpPr/>
      </xdr:nvSpPr>
      <xdr:spPr>
        <a:xfrm>
          <a:off x="15430500" y="130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67589</xdr:rowOff>
    </xdr:from>
    <xdr:ext cx="534377" cy="259045"/>
    <xdr:sp macro="" textlink="">
      <xdr:nvSpPr>
        <xdr:cNvPr id="625" name="テキスト ボックス 624"/>
        <xdr:cNvSpPr txBox="1"/>
      </xdr:nvSpPr>
      <xdr:spPr>
        <a:xfrm>
          <a:off x="15214111" y="130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133722</xdr:rowOff>
    </xdr:from>
    <xdr:to>
      <xdr:col>21</xdr:col>
      <xdr:colOff>212725</xdr:colOff>
      <xdr:row>76</xdr:row>
      <xdr:rowOff>63872</xdr:rowOff>
    </xdr:to>
    <xdr:sp macro="" textlink="">
      <xdr:nvSpPr>
        <xdr:cNvPr id="626" name="円/楕円 625"/>
        <xdr:cNvSpPr/>
      </xdr:nvSpPr>
      <xdr:spPr>
        <a:xfrm>
          <a:off x="14541500" y="129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54999</xdr:rowOff>
    </xdr:from>
    <xdr:ext cx="534377" cy="259045"/>
    <xdr:sp macro="" textlink="">
      <xdr:nvSpPr>
        <xdr:cNvPr id="627" name="テキスト ボックス 626"/>
        <xdr:cNvSpPr txBox="1"/>
      </xdr:nvSpPr>
      <xdr:spPr>
        <a:xfrm>
          <a:off x="14325111" y="130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119810</xdr:rowOff>
    </xdr:from>
    <xdr:to>
      <xdr:col>20</xdr:col>
      <xdr:colOff>9525</xdr:colOff>
      <xdr:row>76</xdr:row>
      <xdr:rowOff>49960</xdr:rowOff>
    </xdr:to>
    <xdr:sp macro="" textlink="">
      <xdr:nvSpPr>
        <xdr:cNvPr id="628" name="円/楕円 627"/>
        <xdr:cNvSpPr/>
      </xdr:nvSpPr>
      <xdr:spPr>
        <a:xfrm>
          <a:off x="13652500" y="129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41087</xdr:rowOff>
    </xdr:from>
    <xdr:ext cx="534377" cy="259045"/>
    <xdr:sp macro="" textlink="">
      <xdr:nvSpPr>
        <xdr:cNvPr id="629" name="テキスト ボックス 628"/>
        <xdr:cNvSpPr txBox="1"/>
      </xdr:nvSpPr>
      <xdr:spPr>
        <a:xfrm>
          <a:off x="13436111" y="130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126031</xdr:rowOff>
    </xdr:from>
    <xdr:to>
      <xdr:col>18</xdr:col>
      <xdr:colOff>492125</xdr:colOff>
      <xdr:row>76</xdr:row>
      <xdr:rowOff>56181</xdr:rowOff>
    </xdr:to>
    <xdr:sp macro="" textlink="">
      <xdr:nvSpPr>
        <xdr:cNvPr id="630" name="円/楕円 629"/>
        <xdr:cNvSpPr/>
      </xdr:nvSpPr>
      <xdr:spPr>
        <a:xfrm>
          <a:off x="12763500" y="129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47308</xdr:rowOff>
    </xdr:from>
    <xdr:ext cx="534377" cy="259045"/>
    <xdr:sp macro="" textlink="">
      <xdr:nvSpPr>
        <xdr:cNvPr id="631" name="テキスト ボックス 630"/>
        <xdr:cNvSpPr txBox="1"/>
      </xdr:nvSpPr>
      <xdr:spPr>
        <a:xfrm>
          <a:off x="12547111" y="130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139661</xdr:rowOff>
    </xdr:from>
    <xdr:to>
      <xdr:col>23</xdr:col>
      <xdr:colOff>517525</xdr:colOff>
      <xdr:row>98</xdr:row>
      <xdr:rowOff>148329</xdr:rowOff>
    </xdr:to>
    <xdr:cxnSp macro="">
      <xdr:nvCxnSpPr>
        <xdr:cNvPr id="660" name="直線コネクタ 659"/>
        <xdr:cNvCxnSpPr/>
      </xdr:nvCxnSpPr>
      <xdr:spPr>
        <a:xfrm flipV="1">
          <a:off x="15481300" y="16941761"/>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148329</xdr:rowOff>
    </xdr:from>
    <xdr:to>
      <xdr:col>22</xdr:col>
      <xdr:colOff>365125</xdr:colOff>
      <xdr:row>98</xdr:row>
      <xdr:rowOff>162294</xdr:rowOff>
    </xdr:to>
    <xdr:cxnSp macro="">
      <xdr:nvCxnSpPr>
        <xdr:cNvPr id="663" name="直線コネクタ 662"/>
        <xdr:cNvCxnSpPr/>
      </xdr:nvCxnSpPr>
      <xdr:spPr>
        <a:xfrm flipV="1">
          <a:off x="14592300" y="16950429"/>
          <a:ext cx="889000" cy="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169418</xdr:rowOff>
    </xdr:from>
    <xdr:to>
      <xdr:col>21</xdr:col>
      <xdr:colOff>161925</xdr:colOff>
      <xdr:row>98</xdr:row>
      <xdr:rowOff>162294</xdr:rowOff>
    </xdr:to>
    <xdr:cxnSp macro="">
      <xdr:nvCxnSpPr>
        <xdr:cNvPr id="666" name="直線コネクタ 665"/>
        <xdr:cNvCxnSpPr/>
      </xdr:nvCxnSpPr>
      <xdr:spPr>
        <a:xfrm>
          <a:off x="13703300" y="16800068"/>
          <a:ext cx="889000" cy="16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169418</xdr:rowOff>
    </xdr:from>
    <xdr:to>
      <xdr:col>19</xdr:col>
      <xdr:colOff>644525</xdr:colOff>
      <xdr:row>98</xdr:row>
      <xdr:rowOff>165360</xdr:rowOff>
    </xdr:to>
    <xdr:cxnSp macro="">
      <xdr:nvCxnSpPr>
        <xdr:cNvPr id="669" name="直線コネクタ 668"/>
        <xdr:cNvCxnSpPr/>
      </xdr:nvCxnSpPr>
      <xdr:spPr>
        <a:xfrm flipV="1">
          <a:off x="12814300" y="16800068"/>
          <a:ext cx="889000" cy="1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88861</xdr:rowOff>
    </xdr:from>
    <xdr:to>
      <xdr:col>23</xdr:col>
      <xdr:colOff>568325</xdr:colOff>
      <xdr:row>99</xdr:row>
      <xdr:rowOff>19011</xdr:rowOff>
    </xdr:to>
    <xdr:sp macro="" textlink="">
      <xdr:nvSpPr>
        <xdr:cNvPr id="679" name="円/楕円 678"/>
        <xdr:cNvSpPr/>
      </xdr:nvSpPr>
      <xdr:spPr>
        <a:xfrm>
          <a:off x="16268700" y="168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3788</xdr:rowOff>
    </xdr:from>
    <xdr:ext cx="469744" cy="259045"/>
    <xdr:sp macro="" textlink="">
      <xdr:nvSpPr>
        <xdr:cNvPr id="680" name="積立金該当値テキスト"/>
        <xdr:cNvSpPr txBox="1"/>
      </xdr:nvSpPr>
      <xdr:spPr>
        <a:xfrm>
          <a:off x="16370300" y="1680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97529</xdr:rowOff>
    </xdr:from>
    <xdr:to>
      <xdr:col>22</xdr:col>
      <xdr:colOff>415925</xdr:colOff>
      <xdr:row>99</xdr:row>
      <xdr:rowOff>27679</xdr:rowOff>
    </xdr:to>
    <xdr:sp macro="" textlink="">
      <xdr:nvSpPr>
        <xdr:cNvPr id="681" name="円/楕円 680"/>
        <xdr:cNvSpPr/>
      </xdr:nvSpPr>
      <xdr:spPr>
        <a:xfrm>
          <a:off x="15430500" y="168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18806</xdr:rowOff>
    </xdr:from>
    <xdr:ext cx="469744" cy="259045"/>
    <xdr:sp macro="" textlink="">
      <xdr:nvSpPr>
        <xdr:cNvPr id="682" name="テキスト ボックス 681"/>
        <xdr:cNvSpPr txBox="1"/>
      </xdr:nvSpPr>
      <xdr:spPr>
        <a:xfrm>
          <a:off x="15246427" y="1699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111494</xdr:rowOff>
    </xdr:from>
    <xdr:to>
      <xdr:col>21</xdr:col>
      <xdr:colOff>212725</xdr:colOff>
      <xdr:row>99</xdr:row>
      <xdr:rowOff>41644</xdr:rowOff>
    </xdr:to>
    <xdr:sp macro="" textlink="">
      <xdr:nvSpPr>
        <xdr:cNvPr id="683" name="円/楕円 682"/>
        <xdr:cNvSpPr/>
      </xdr:nvSpPr>
      <xdr:spPr>
        <a:xfrm>
          <a:off x="14541500" y="169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32771</xdr:rowOff>
    </xdr:from>
    <xdr:ext cx="469744" cy="259045"/>
    <xdr:sp macro="" textlink="">
      <xdr:nvSpPr>
        <xdr:cNvPr id="684" name="テキスト ボックス 683"/>
        <xdr:cNvSpPr txBox="1"/>
      </xdr:nvSpPr>
      <xdr:spPr>
        <a:xfrm>
          <a:off x="14357427" y="170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118618</xdr:rowOff>
    </xdr:from>
    <xdr:to>
      <xdr:col>20</xdr:col>
      <xdr:colOff>9525</xdr:colOff>
      <xdr:row>98</xdr:row>
      <xdr:rowOff>48768</xdr:rowOff>
    </xdr:to>
    <xdr:sp macro="" textlink="">
      <xdr:nvSpPr>
        <xdr:cNvPr id="685" name="円/楕円 684"/>
        <xdr:cNvSpPr/>
      </xdr:nvSpPr>
      <xdr:spPr>
        <a:xfrm>
          <a:off x="13652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39895</xdr:rowOff>
    </xdr:from>
    <xdr:ext cx="534377" cy="259045"/>
    <xdr:sp macro="" textlink="">
      <xdr:nvSpPr>
        <xdr:cNvPr id="686" name="テキスト ボックス 685"/>
        <xdr:cNvSpPr txBox="1"/>
      </xdr:nvSpPr>
      <xdr:spPr>
        <a:xfrm>
          <a:off x="13436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114560</xdr:rowOff>
    </xdr:from>
    <xdr:to>
      <xdr:col>18</xdr:col>
      <xdr:colOff>492125</xdr:colOff>
      <xdr:row>99</xdr:row>
      <xdr:rowOff>44710</xdr:rowOff>
    </xdr:to>
    <xdr:sp macro="" textlink="">
      <xdr:nvSpPr>
        <xdr:cNvPr id="687" name="円/楕円 686"/>
        <xdr:cNvSpPr/>
      </xdr:nvSpPr>
      <xdr:spPr>
        <a:xfrm>
          <a:off x="12763500" y="16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35837</xdr:rowOff>
    </xdr:from>
    <xdr:ext cx="469744" cy="259045"/>
    <xdr:sp macro="" textlink="">
      <xdr:nvSpPr>
        <xdr:cNvPr id="688" name="テキスト ボックス 687"/>
        <xdr:cNvSpPr txBox="1"/>
      </xdr:nvSpPr>
      <xdr:spPr>
        <a:xfrm>
          <a:off x="12579427" y="170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26</xdr:rowOff>
    </xdr:from>
    <xdr:to>
      <xdr:col>32</xdr:col>
      <xdr:colOff>187325</xdr:colOff>
      <xdr:row>38</xdr:row>
      <xdr:rowOff>5702</xdr:rowOff>
    </xdr:to>
    <xdr:cxnSp macro="">
      <xdr:nvCxnSpPr>
        <xdr:cNvPr id="717" name="直線コネクタ 716"/>
        <xdr:cNvCxnSpPr/>
      </xdr:nvCxnSpPr>
      <xdr:spPr>
        <a:xfrm>
          <a:off x="21323300" y="6515126"/>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26</xdr:rowOff>
    </xdr:from>
    <xdr:to>
      <xdr:col>31</xdr:col>
      <xdr:colOff>34925</xdr:colOff>
      <xdr:row>38</xdr:row>
      <xdr:rowOff>17094</xdr:rowOff>
    </xdr:to>
    <xdr:cxnSp macro="">
      <xdr:nvCxnSpPr>
        <xdr:cNvPr id="720" name="直線コネクタ 719"/>
        <xdr:cNvCxnSpPr/>
      </xdr:nvCxnSpPr>
      <xdr:spPr>
        <a:xfrm flipV="1">
          <a:off x="20434300" y="6515126"/>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17094</xdr:rowOff>
    </xdr:from>
    <xdr:to>
      <xdr:col>29</xdr:col>
      <xdr:colOff>517525</xdr:colOff>
      <xdr:row>38</xdr:row>
      <xdr:rowOff>27381</xdr:rowOff>
    </xdr:to>
    <xdr:cxnSp macro="">
      <xdr:nvCxnSpPr>
        <xdr:cNvPr id="723" name="直線コネクタ 722"/>
        <xdr:cNvCxnSpPr/>
      </xdr:nvCxnSpPr>
      <xdr:spPr>
        <a:xfrm flipV="1">
          <a:off x="19545300" y="65321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27381</xdr:rowOff>
    </xdr:from>
    <xdr:to>
      <xdr:col>28</xdr:col>
      <xdr:colOff>314325</xdr:colOff>
      <xdr:row>38</xdr:row>
      <xdr:rowOff>30962</xdr:rowOff>
    </xdr:to>
    <xdr:cxnSp macro="">
      <xdr:nvCxnSpPr>
        <xdr:cNvPr id="726" name="直線コネクタ 725"/>
        <xdr:cNvCxnSpPr/>
      </xdr:nvCxnSpPr>
      <xdr:spPr>
        <a:xfrm flipV="1">
          <a:off x="18656300" y="6542481"/>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126352</xdr:rowOff>
    </xdr:from>
    <xdr:to>
      <xdr:col>32</xdr:col>
      <xdr:colOff>238125</xdr:colOff>
      <xdr:row>38</xdr:row>
      <xdr:rowOff>56502</xdr:rowOff>
    </xdr:to>
    <xdr:sp macro="" textlink="">
      <xdr:nvSpPr>
        <xdr:cNvPr id="736" name="円/楕円 735"/>
        <xdr:cNvSpPr/>
      </xdr:nvSpPr>
      <xdr:spPr>
        <a:xfrm>
          <a:off x="22110700" y="64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149229</xdr:rowOff>
    </xdr:from>
    <xdr:ext cx="469744" cy="259045"/>
    <xdr:sp macro="" textlink="">
      <xdr:nvSpPr>
        <xdr:cNvPr id="737" name="投資及び出資金該当値テキスト"/>
        <xdr:cNvSpPr txBox="1"/>
      </xdr:nvSpPr>
      <xdr:spPr>
        <a:xfrm>
          <a:off x="22212300" y="632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120676</xdr:rowOff>
    </xdr:from>
    <xdr:to>
      <xdr:col>31</xdr:col>
      <xdr:colOff>85725</xdr:colOff>
      <xdr:row>38</xdr:row>
      <xdr:rowOff>50826</xdr:rowOff>
    </xdr:to>
    <xdr:sp macro="" textlink="">
      <xdr:nvSpPr>
        <xdr:cNvPr id="738" name="円/楕円 737"/>
        <xdr:cNvSpPr/>
      </xdr:nvSpPr>
      <xdr:spPr>
        <a:xfrm>
          <a:off x="21272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67353</xdr:rowOff>
    </xdr:from>
    <xdr:ext cx="469744" cy="259045"/>
    <xdr:sp macro="" textlink="">
      <xdr:nvSpPr>
        <xdr:cNvPr id="739" name="テキスト ボックス 738"/>
        <xdr:cNvSpPr txBox="1"/>
      </xdr:nvSpPr>
      <xdr:spPr>
        <a:xfrm>
          <a:off x="21088427" y="623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137744</xdr:rowOff>
    </xdr:from>
    <xdr:to>
      <xdr:col>29</xdr:col>
      <xdr:colOff>568325</xdr:colOff>
      <xdr:row>38</xdr:row>
      <xdr:rowOff>67894</xdr:rowOff>
    </xdr:to>
    <xdr:sp macro="" textlink="">
      <xdr:nvSpPr>
        <xdr:cNvPr id="740" name="円/楕円 739"/>
        <xdr:cNvSpPr/>
      </xdr:nvSpPr>
      <xdr:spPr>
        <a:xfrm>
          <a:off x="20383500" y="64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84421</xdr:rowOff>
    </xdr:from>
    <xdr:ext cx="469744" cy="259045"/>
    <xdr:sp macro="" textlink="">
      <xdr:nvSpPr>
        <xdr:cNvPr id="741" name="テキスト ボックス 740"/>
        <xdr:cNvSpPr txBox="1"/>
      </xdr:nvSpPr>
      <xdr:spPr>
        <a:xfrm>
          <a:off x="20199427" y="625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148031</xdr:rowOff>
    </xdr:from>
    <xdr:to>
      <xdr:col>28</xdr:col>
      <xdr:colOff>365125</xdr:colOff>
      <xdr:row>38</xdr:row>
      <xdr:rowOff>78181</xdr:rowOff>
    </xdr:to>
    <xdr:sp macro="" textlink="">
      <xdr:nvSpPr>
        <xdr:cNvPr id="742" name="円/楕円 741"/>
        <xdr:cNvSpPr/>
      </xdr:nvSpPr>
      <xdr:spPr>
        <a:xfrm>
          <a:off x="19494500" y="64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94708</xdr:rowOff>
    </xdr:from>
    <xdr:ext cx="469744" cy="259045"/>
    <xdr:sp macro="" textlink="">
      <xdr:nvSpPr>
        <xdr:cNvPr id="743" name="テキスト ボックス 742"/>
        <xdr:cNvSpPr txBox="1"/>
      </xdr:nvSpPr>
      <xdr:spPr>
        <a:xfrm>
          <a:off x="19310427" y="626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151612</xdr:rowOff>
    </xdr:from>
    <xdr:to>
      <xdr:col>27</xdr:col>
      <xdr:colOff>161925</xdr:colOff>
      <xdr:row>38</xdr:row>
      <xdr:rowOff>81762</xdr:rowOff>
    </xdr:to>
    <xdr:sp macro="" textlink="">
      <xdr:nvSpPr>
        <xdr:cNvPr id="744" name="円/楕円 743"/>
        <xdr:cNvSpPr/>
      </xdr:nvSpPr>
      <xdr:spPr>
        <a:xfrm>
          <a:off x="18605500" y="6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98289</xdr:rowOff>
    </xdr:from>
    <xdr:ext cx="469744" cy="259045"/>
    <xdr:sp macro="" textlink="">
      <xdr:nvSpPr>
        <xdr:cNvPr id="745" name="テキスト ボックス 744"/>
        <xdr:cNvSpPr txBox="1"/>
      </xdr:nvSpPr>
      <xdr:spPr>
        <a:xfrm>
          <a:off x="18421427" y="62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115949</xdr:rowOff>
    </xdr:from>
    <xdr:to>
      <xdr:col>32</xdr:col>
      <xdr:colOff>187325</xdr:colOff>
      <xdr:row>58</xdr:row>
      <xdr:rowOff>117640</xdr:rowOff>
    </xdr:to>
    <xdr:cxnSp macro="">
      <xdr:nvCxnSpPr>
        <xdr:cNvPr id="772" name="直線コネクタ 771"/>
        <xdr:cNvCxnSpPr/>
      </xdr:nvCxnSpPr>
      <xdr:spPr>
        <a:xfrm>
          <a:off x="21323300" y="1006004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115949</xdr:rowOff>
    </xdr:from>
    <xdr:to>
      <xdr:col>31</xdr:col>
      <xdr:colOff>34925</xdr:colOff>
      <xdr:row>58</xdr:row>
      <xdr:rowOff>127173</xdr:rowOff>
    </xdr:to>
    <xdr:cxnSp macro="">
      <xdr:nvCxnSpPr>
        <xdr:cNvPr id="775" name="直線コネクタ 774"/>
        <xdr:cNvCxnSpPr/>
      </xdr:nvCxnSpPr>
      <xdr:spPr>
        <a:xfrm flipV="1">
          <a:off x="20434300" y="10060049"/>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127173</xdr:rowOff>
    </xdr:from>
    <xdr:to>
      <xdr:col>29</xdr:col>
      <xdr:colOff>517525</xdr:colOff>
      <xdr:row>58</xdr:row>
      <xdr:rowOff>127424</xdr:rowOff>
    </xdr:to>
    <xdr:cxnSp macro="">
      <xdr:nvCxnSpPr>
        <xdr:cNvPr id="778" name="直線コネクタ 777"/>
        <xdr:cNvCxnSpPr/>
      </xdr:nvCxnSpPr>
      <xdr:spPr>
        <a:xfrm flipV="1">
          <a:off x="19545300" y="1007127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127424</xdr:rowOff>
    </xdr:from>
    <xdr:to>
      <xdr:col>28</xdr:col>
      <xdr:colOff>314325</xdr:colOff>
      <xdr:row>58</xdr:row>
      <xdr:rowOff>128361</xdr:rowOff>
    </xdr:to>
    <xdr:cxnSp macro="">
      <xdr:nvCxnSpPr>
        <xdr:cNvPr id="781" name="直線コネクタ 780"/>
        <xdr:cNvCxnSpPr/>
      </xdr:nvCxnSpPr>
      <xdr:spPr>
        <a:xfrm flipV="1">
          <a:off x="18656300" y="1007152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66840</xdr:rowOff>
    </xdr:from>
    <xdr:to>
      <xdr:col>32</xdr:col>
      <xdr:colOff>238125</xdr:colOff>
      <xdr:row>58</xdr:row>
      <xdr:rowOff>168440</xdr:rowOff>
    </xdr:to>
    <xdr:sp macro="" textlink="">
      <xdr:nvSpPr>
        <xdr:cNvPr id="791" name="円/楕円 790"/>
        <xdr:cNvSpPr/>
      </xdr:nvSpPr>
      <xdr:spPr>
        <a:xfrm>
          <a:off x="22110700" y="100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153217</xdr:rowOff>
    </xdr:from>
    <xdr:ext cx="378565" cy="259045"/>
    <xdr:sp macro="" textlink="">
      <xdr:nvSpPr>
        <xdr:cNvPr id="792" name="貸付金該当値テキスト"/>
        <xdr:cNvSpPr txBox="1"/>
      </xdr:nvSpPr>
      <xdr:spPr>
        <a:xfrm>
          <a:off x="22212300" y="992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65149</xdr:rowOff>
    </xdr:from>
    <xdr:to>
      <xdr:col>31</xdr:col>
      <xdr:colOff>85725</xdr:colOff>
      <xdr:row>58</xdr:row>
      <xdr:rowOff>166749</xdr:rowOff>
    </xdr:to>
    <xdr:sp macro="" textlink="">
      <xdr:nvSpPr>
        <xdr:cNvPr id="793" name="円/楕円 792"/>
        <xdr:cNvSpPr/>
      </xdr:nvSpPr>
      <xdr:spPr>
        <a:xfrm>
          <a:off x="21272500" y="100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157876</xdr:rowOff>
    </xdr:from>
    <xdr:ext cx="469744" cy="259045"/>
    <xdr:sp macro="" textlink="">
      <xdr:nvSpPr>
        <xdr:cNvPr id="794" name="テキスト ボックス 793"/>
        <xdr:cNvSpPr txBox="1"/>
      </xdr:nvSpPr>
      <xdr:spPr>
        <a:xfrm>
          <a:off x="21088427" y="1010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76373</xdr:rowOff>
    </xdr:from>
    <xdr:to>
      <xdr:col>29</xdr:col>
      <xdr:colOff>568325</xdr:colOff>
      <xdr:row>59</xdr:row>
      <xdr:rowOff>6523</xdr:rowOff>
    </xdr:to>
    <xdr:sp macro="" textlink="">
      <xdr:nvSpPr>
        <xdr:cNvPr id="795" name="円/楕円 794"/>
        <xdr:cNvSpPr/>
      </xdr:nvSpPr>
      <xdr:spPr>
        <a:xfrm>
          <a:off x="20383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169100</xdr:rowOff>
    </xdr:from>
    <xdr:ext cx="378565" cy="259045"/>
    <xdr:sp macro="" textlink="">
      <xdr:nvSpPr>
        <xdr:cNvPr id="796" name="テキスト ボックス 795"/>
        <xdr:cNvSpPr txBox="1"/>
      </xdr:nvSpPr>
      <xdr:spPr>
        <a:xfrm>
          <a:off x="20245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76624</xdr:rowOff>
    </xdr:from>
    <xdr:to>
      <xdr:col>28</xdr:col>
      <xdr:colOff>365125</xdr:colOff>
      <xdr:row>59</xdr:row>
      <xdr:rowOff>6774</xdr:rowOff>
    </xdr:to>
    <xdr:sp macro="" textlink="">
      <xdr:nvSpPr>
        <xdr:cNvPr id="797" name="円/楕円 796"/>
        <xdr:cNvSpPr/>
      </xdr:nvSpPr>
      <xdr:spPr>
        <a:xfrm>
          <a:off x="19494500" y="100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169351</xdr:rowOff>
    </xdr:from>
    <xdr:ext cx="378565" cy="259045"/>
    <xdr:sp macro="" textlink="">
      <xdr:nvSpPr>
        <xdr:cNvPr id="798" name="テキスト ボックス 797"/>
        <xdr:cNvSpPr txBox="1"/>
      </xdr:nvSpPr>
      <xdr:spPr>
        <a:xfrm>
          <a:off x="19356017" y="101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77561</xdr:rowOff>
    </xdr:from>
    <xdr:to>
      <xdr:col>27</xdr:col>
      <xdr:colOff>161925</xdr:colOff>
      <xdr:row>59</xdr:row>
      <xdr:rowOff>7711</xdr:rowOff>
    </xdr:to>
    <xdr:sp macro="" textlink="">
      <xdr:nvSpPr>
        <xdr:cNvPr id="799" name="円/楕円 798"/>
        <xdr:cNvSpPr/>
      </xdr:nvSpPr>
      <xdr:spPr>
        <a:xfrm>
          <a:off x="18605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170288</xdr:rowOff>
    </xdr:from>
    <xdr:ext cx="378565" cy="259045"/>
    <xdr:sp macro="" textlink="">
      <xdr:nvSpPr>
        <xdr:cNvPr id="800" name="テキスト ボックス 799"/>
        <xdr:cNvSpPr txBox="1"/>
      </xdr:nvSpPr>
      <xdr:spPr>
        <a:xfrm>
          <a:off x="18467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9832</xdr:rowOff>
    </xdr:from>
    <xdr:to>
      <xdr:col>32</xdr:col>
      <xdr:colOff>187325</xdr:colOff>
      <xdr:row>77</xdr:row>
      <xdr:rowOff>29104</xdr:rowOff>
    </xdr:to>
    <xdr:cxnSp macro="">
      <xdr:nvCxnSpPr>
        <xdr:cNvPr id="828" name="直線コネクタ 827"/>
        <xdr:cNvCxnSpPr/>
      </xdr:nvCxnSpPr>
      <xdr:spPr>
        <a:xfrm flipV="1">
          <a:off x="21323300" y="13211482"/>
          <a:ext cx="8382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29104</xdr:rowOff>
    </xdr:from>
    <xdr:to>
      <xdr:col>31</xdr:col>
      <xdr:colOff>34925</xdr:colOff>
      <xdr:row>77</xdr:row>
      <xdr:rowOff>154307</xdr:rowOff>
    </xdr:to>
    <xdr:cxnSp macro="">
      <xdr:nvCxnSpPr>
        <xdr:cNvPr id="831" name="直線コネクタ 830"/>
        <xdr:cNvCxnSpPr/>
      </xdr:nvCxnSpPr>
      <xdr:spPr>
        <a:xfrm flipV="1">
          <a:off x="20434300" y="13230754"/>
          <a:ext cx="889000" cy="1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152958</xdr:rowOff>
    </xdr:from>
    <xdr:to>
      <xdr:col>29</xdr:col>
      <xdr:colOff>517525</xdr:colOff>
      <xdr:row>77</xdr:row>
      <xdr:rowOff>154307</xdr:rowOff>
    </xdr:to>
    <xdr:cxnSp macro="">
      <xdr:nvCxnSpPr>
        <xdr:cNvPr id="834" name="直線コネクタ 833"/>
        <xdr:cNvCxnSpPr/>
      </xdr:nvCxnSpPr>
      <xdr:spPr>
        <a:xfrm>
          <a:off x="19545300" y="13183158"/>
          <a:ext cx="889000" cy="17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152958</xdr:rowOff>
    </xdr:from>
    <xdr:to>
      <xdr:col>28</xdr:col>
      <xdr:colOff>314325</xdr:colOff>
      <xdr:row>77</xdr:row>
      <xdr:rowOff>5100</xdr:rowOff>
    </xdr:to>
    <xdr:cxnSp macro="">
      <xdr:nvCxnSpPr>
        <xdr:cNvPr id="837" name="直線コネクタ 836"/>
        <xdr:cNvCxnSpPr/>
      </xdr:nvCxnSpPr>
      <xdr:spPr>
        <a:xfrm flipV="1">
          <a:off x="18656300" y="13183158"/>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130482</xdr:rowOff>
    </xdr:from>
    <xdr:to>
      <xdr:col>32</xdr:col>
      <xdr:colOff>238125</xdr:colOff>
      <xdr:row>77</xdr:row>
      <xdr:rowOff>60632</xdr:rowOff>
    </xdr:to>
    <xdr:sp macro="" textlink="">
      <xdr:nvSpPr>
        <xdr:cNvPr id="847" name="円/楕円 846"/>
        <xdr:cNvSpPr/>
      </xdr:nvSpPr>
      <xdr:spPr>
        <a:xfrm>
          <a:off x="22110700" y="1316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108909</xdr:rowOff>
    </xdr:from>
    <xdr:ext cx="534377" cy="259045"/>
    <xdr:sp macro="" textlink="">
      <xdr:nvSpPr>
        <xdr:cNvPr id="848" name="繰出金該当値テキスト"/>
        <xdr:cNvSpPr txBox="1"/>
      </xdr:nvSpPr>
      <xdr:spPr>
        <a:xfrm>
          <a:off x="22212300" y="131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149754</xdr:rowOff>
    </xdr:from>
    <xdr:to>
      <xdr:col>31</xdr:col>
      <xdr:colOff>85725</xdr:colOff>
      <xdr:row>77</xdr:row>
      <xdr:rowOff>79904</xdr:rowOff>
    </xdr:to>
    <xdr:sp macro="" textlink="">
      <xdr:nvSpPr>
        <xdr:cNvPr id="849" name="円/楕円 848"/>
        <xdr:cNvSpPr/>
      </xdr:nvSpPr>
      <xdr:spPr>
        <a:xfrm>
          <a:off x="21272500" y="131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71031</xdr:rowOff>
    </xdr:from>
    <xdr:ext cx="534377" cy="259045"/>
    <xdr:sp macro="" textlink="">
      <xdr:nvSpPr>
        <xdr:cNvPr id="850" name="テキスト ボックス 849"/>
        <xdr:cNvSpPr txBox="1"/>
      </xdr:nvSpPr>
      <xdr:spPr>
        <a:xfrm>
          <a:off x="21056111" y="132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103507</xdr:rowOff>
    </xdr:from>
    <xdr:to>
      <xdr:col>29</xdr:col>
      <xdr:colOff>568325</xdr:colOff>
      <xdr:row>78</xdr:row>
      <xdr:rowOff>33657</xdr:rowOff>
    </xdr:to>
    <xdr:sp macro="" textlink="">
      <xdr:nvSpPr>
        <xdr:cNvPr id="851" name="円/楕円 850"/>
        <xdr:cNvSpPr/>
      </xdr:nvSpPr>
      <xdr:spPr>
        <a:xfrm>
          <a:off x="20383500" y="133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24784</xdr:rowOff>
    </xdr:from>
    <xdr:ext cx="534377" cy="259045"/>
    <xdr:sp macro="" textlink="">
      <xdr:nvSpPr>
        <xdr:cNvPr id="852" name="テキスト ボックス 851"/>
        <xdr:cNvSpPr txBox="1"/>
      </xdr:nvSpPr>
      <xdr:spPr>
        <a:xfrm>
          <a:off x="20167111" y="13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102158</xdr:rowOff>
    </xdr:from>
    <xdr:to>
      <xdr:col>28</xdr:col>
      <xdr:colOff>365125</xdr:colOff>
      <xdr:row>77</xdr:row>
      <xdr:rowOff>32308</xdr:rowOff>
    </xdr:to>
    <xdr:sp macro="" textlink="">
      <xdr:nvSpPr>
        <xdr:cNvPr id="853" name="円/楕円 852"/>
        <xdr:cNvSpPr/>
      </xdr:nvSpPr>
      <xdr:spPr>
        <a:xfrm>
          <a:off x="19494500" y="131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23435</xdr:rowOff>
    </xdr:from>
    <xdr:ext cx="534377" cy="259045"/>
    <xdr:sp macro="" textlink="">
      <xdr:nvSpPr>
        <xdr:cNvPr id="854" name="テキスト ボックス 853"/>
        <xdr:cNvSpPr txBox="1"/>
      </xdr:nvSpPr>
      <xdr:spPr>
        <a:xfrm>
          <a:off x="19278111" y="132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125750</xdr:rowOff>
    </xdr:from>
    <xdr:to>
      <xdr:col>27</xdr:col>
      <xdr:colOff>161925</xdr:colOff>
      <xdr:row>77</xdr:row>
      <xdr:rowOff>55900</xdr:rowOff>
    </xdr:to>
    <xdr:sp macro="" textlink="">
      <xdr:nvSpPr>
        <xdr:cNvPr id="855" name="円/楕円 854"/>
        <xdr:cNvSpPr/>
      </xdr:nvSpPr>
      <xdr:spPr>
        <a:xfrm>
          <a:off x="18605500" y="131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47027</xdr:rowOff>
    </xdr:from>
    <xdr:ext cx="534377" cy="259045"/>
    <xdr:sp macro="" textlink="">
      <xdr:nvSpPr>
        <xdr:cNvPr id="856" name="テキスト ボックス 855"/>
        <xdr:cNvSpPr txBox="1"/>
      </xdr:nvSpPr>
      <xdr:spPr>
        <a:xfrm>
          <a:off x="18389111" y="132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○主な増要因（前年度比）</a:t>
          </a:r>
          <a:endParaRPr lang="ja-JP" altLang="ja-JP" sz="1400">
            <a:effectLst/>
          </a:endParaRPr>
        </a:p>
        <a:p>
          <a:r>
            <a:rPr kumimoji="1" lang="ja-JP" altLang="ja-JP" sz="1100">
              <a:solidFill>
                <a:schemeClr val="dk1"/>
              </a:solidFill>
              <a:effectLst/>
              <a:latin typeface="+mn-lt"/>
              <a:ea typeface="+mn-ea"/>
              <a:cs typeface="+mn-cs"/>
            </a:rPr>
            <a:t>・人件費では、平成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月から実施した職員給与の独自削減や職員数の適正化により、基本給は</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％）の減となった。また、定年退職者の減少により、退職金は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・扶助費では、支援対象者の増加に伴う障害者自立支援費の増加や、保育の充実化を図る事業費の増加等により、</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・公債費では、平成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年度借り入れた第三セクター等改革推進債に係る元金償還の開始に伴い、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・普通建設事業費では、民間保育所施設整備に係る増（</a:t>
          </a:r>
          <a:r>
            <a:rPr kumimoji="1" lang="en-US" altLang="ja-JP" sz="1100">
              <a:solidFill>
                <a:schemeClr val="dk1"/>
              </a:solidFill>
              <a:effectLst/>
              <a:latin typeface="+mn-lt"/>
              <a:ea typeface="+mn-ea"/>
              <a:cs typeface="+mn-cs"/>
            </a:rPr>
            <a:t>570</a:t>
          </a:r>
          <a:r>
            <a:rPr kumimoji="1" lang="ja-JP" altLang="ja-JP" sz="1100">
              <a:solidFill>
                <a:schemeClr val="dk1"/>
              </a:solidFill>
              <a:effectLst/>
              <a:latin typeface="+mn-lt"/>
              <a:ea typeface="+mn-ea"/>
              <a:cs typeface="+mn-cs"/>
            </a:rPr>
            <a:t>百万円）や小中学校耐震改修事業に係る増（</a:t>
          </a:r>
          <a:r>
            <a:rPr kumimoji="1" lang="en-US" altLang="ja-JP" sz="1100">
              <a:solidFill>
                <a:schemeClr val="dk1"/>
              </a:solidFill>
              <a:effectLst/>
              <a:latin typeface="+mn-lt"/>
              <a:ea typeface="+mn-ea"/>
              <a:cs typeface="+mn-cs"/>
            </a:rPr>
            <a:t>757</a:t>
          </a:r>
          <a:r>
            <a:rPr kumimoji="1" lang="ja-JP" altLang="ja-JP" sz="1100">
              <a:solidFill>
                <a:schemeClr val="dk1"/>
              </a:solidFill>
              <a:effectLst/>
              <a:latin typeface="+mn-lt"/>
              <a:ea typeface="+mn-ea"/>
              <a:cs typeface="+mn-cs"/>
            </a:rPr>
            <a:t>百万円）等により、</a:t>
          </a:r>
          <a:r>
            <a:rPr kumimoji="1" lang="en-US" altLang="ja-JP" sz="1100">
              <a:solidFill>
                <a:schemeClr val="dk1"/>
              </a:solidFill>
              <a:effectLst/>
              <a:latin typeface="+mn-lt"/>
              <a:ea typeface="+mn-ea"/>
              <a:cs typeface="+mn-cs"/>
            </a:rPr>
            <a:t>1,096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39.5</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・物件費では、人事給与システム改修作業に係る委託料や地籍調査事業委託料の増、教師用教科書指導書の改定に伴う消耗品費の増などにより、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・補助費等では、ふるさと納税返礼品の送付に係る事業推進報償費の増や、伊賀南部環境衛生組合分担金の増、病院事業会計への繰出金の増等により、</a:t>
          </a:r>
          <a:r>
            <a:rPr kumimoji="1" lang="en-US" altLang="ja-JP" sz="1100">
              <a:solidFill>
                <a:schemeClr val="dk1"/>
              </a:solidFill>
              <a:effectLst/>
              <a:latin typeface="+mn-lt"/>
              <a:ea typeface="+mn-ea"/>
              <a:cs typeface="+mn-cs"/>
            </a:rPr>
            <a:t>574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100076</xdr:rowOff>
    </xdr:from>
    <xdr:to>
      <xdr:col>6</xdr:col>
      <xdr:colOff>511175</xdr:colOff>
      <xdr:row>36</xdr:row>
      <xdr:rowOff>70358</xdr:rowOff>
    </xdr:to>
    <xdr:cxnSp macro="">
      <xdr:nvCxnSpPr>
        <xdr:cNvPr id="61" name="直線コネクタ 60"/>
        <xdr:cNvCxnSpPr/>
      </xdr:nvCxnSpPr>
      <xdr:spPr>
        <a:xfrm flipV="1">
          <a:off x="3797300" y="610082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53213</xdr:rowOff>
    </xdr:from>
    <xdr:to>
      <xdr:col>5</xdr:col>
      <xdr:colOff>358775</xdr:colOff>
      <xdr:row>36</xdr:row>
      <xdr:rowOff>70358</xdr:rowOff>
    </xdr:to>
    <xdr:cxnSp macro="">
      <xdr:nvCxnSpPr>
        <xdr:cNvPr id="64" name="直線コネクタ 63"/>
        <xdr:cNvCxnSpPr/>
      </xdr:nvCxnSpPr>
      <xdr:spPr>
        <a:xfrm>
          <a:off x="2908300" y="622541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169037</xdr:rowOff>
    </xdr:from>
    <xdr:to>
      <xdr:col>4</xdr:col>
      <xdr:colOff>155575</xdr:colOff>
      <xdr:row>36</xdr:row>
      <xdr:rowOff>53213</xdr:rowOff>
    </xdr:to>
    <xdr:cxnSp macro="">
      <xdr:nvCxnSpPr>
        <xdr:cNvPr id="67" name="直線コネクタ 66"/>
        <xdr:cNvCxnSpPr/>
      </xdr:nvCxnSpPr>
      <xdr:spPr>
        <a:xfrm>
          <a:off x="2019300" y="6169787"/>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18542</xdr:rowOff>
    </xdr:from>
    <xdr:to>
      <xdr:col>2</xdr:col>
      <xdr:colOff>638175</xdr:colOff>
      <xdr:row>35</xdr:row>
      <xdr:rowOff>169037</xdr:rowOff>
    </xdr:to>
    <xdr:cxnSp macro="">
      <xdr:nvCxnSpPr>
        <xdr:cNvPr id="70" name="直線コネクタ 69"/>
        <xdr:cNvCxnSpPr/>
      </xdr:nvCxnSpPr>
      <xdr:spPr>
        <a:xfrm>
          <a:off x="1130300" y="6019292"/>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80" name="円/楕円 79"/>
        <xdr:cNvSpPr/>
      </xdr:nvSpPr>
      <xdr:spPr>
        <a:xfrm>
          <a:off x="45847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72153</xdr:rowOff>
    </xdr:from>
    <xdr:ext cx="469744" cy="259045"/>
    <xdr:sp macro="" textlink="">
      <xdr:nvSpPr>
        <xdr:cNvPr id="81" name="議会費該当値テキスト"/>
        <xdr:cNvSpPr txBox="1"/>
      </xdr:nvSpPr>
      <xdr:spPr>
        <a:xfrm>
          <a:off x="4686300"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19558</xdr:rowOff>
    </xdr:from>
    <xdr:to>
      <xdr:col>5</xdr:col>
      <xdr:colOff>409575</xdr:colOff>
      <xdr:row>36</xdr:row>
      <xdr:rowOff>121158</xdr:rowOff>
    </xdr:to>
    <xdr:sp macro="" textlink="">
      <xdr:nvSpPr>
        <xdr:cNvPr id="82" name="円/楕円 81"/>
        <xdr:cNvSpPr/>
      </xdr:nvSpPr>
      <xdr:spPr>
        <a:xfrm>
          <a:off x="3746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112285</xdr:rowOff>
    </xdr:from>
    <xdr:ext cx="469744" cy="259045"/>
    <xdr:sp macro="" textlink="">
      <xdr:nvSpPr>
        <xdr:cNvPr id="83" name="テキスト ボックス 82"/>
        <xdr:cNvSpPr txBox="1"/>
      </xdr:nvSpPr>
      <xdr:spPr>
        <a:xfrm>
          <a:off x="356242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2413</xdr:rowOff>
    </xdr:from>
    <xdr:to>
      <xdr:col>4</xdr:col>
      <xdr:colOff>206375</xdr:colOff>
      <xdr:row>36</xdr:row>
      <xdr:rowOff>104013</xdr:rowOff>
    </xdr:to>
    <xdr:sp macro="" textlink="">
      <xdr:nvSpPr>
        <xdr:cNvPr id="84" name="円/楕円 83"/>
        <xdr:cNvSpPr/>
      </xdr:nvSpPr>
      <xdr:spPr>
        <a:xfrm>
          <a:off x="2857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95140</xdr:rowOff>
    </xdr:from>
    <xdr:ext cx="469744" cy="259045"/>
    <xdr:sp macro="" textlink="">
      <xdr:nvSpPr>
        <xdr:cNvPr id="85" name="テキスト ボックス 84"/>
        <xdr:cNvSpPr txBox="1"/>
      </xdr:nvSpPr>
      <xdr:spPr>
        <a:xfrm>
          <a:off x="2673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118237</xdr:rowOff>
    </xdr:from>
    <xdr:to>
      <xdr:col>3</xdr:col>
      <xdr:colOff>3175</xdr:colOff>
      <xdr:row>36</xdr:row>
      <xdr:rowOff>48387</xdr:rowOff>
    </xdr:to>
    <xdr:sp macro="" textlink="">
      <xdr:nvSpPr>
        <xdr:cNvPr id="86" name="円/楕円 85"/>
        <xdr:cNvSpPr/>
      </xdr:nvSpPr>
      <xdr:spPr>
        <a:xfrm>
          <a:off x="1968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39514</xdr:rowOff>
    </xdr:from>
    <xdr:ext cx="469744" cy="259045"/>
    <xdr:sp macro="" textlink="">
      <xdr:nvSpPr>
        <xdr:cNvPr id="87" name="テキスト ボックス 86"/>
        <xdr:cNvSpPr txBox="1"/>
      </xdr:nvSpPr>
      <xdr:spPr>
        <a:xfrm>
          <a:off x="1784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139192</xdr:rowOff>
    </xdr:from>
    <xdr:to>
      <xdr:col>1</xdr:col>
      <xdr:colOff>485775</xdr:colOff>
      <xdr:row>35</xdr:row>
      <xdr:rowOff>69342</xdr:rowOff>
    </xdr:to>
    <xdr:sp macro="" textlink="">
      <xdr:nvSpPr>
        <xdr:cNvPr id="88" name="円/楕円 87"/>
        <xdr:cNvSpPr/>
      </xdr:nvSpPr>
      <xdr:spPr>
        <a:xfrm>
          <a:off x="1079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60469</xdr:rowOff>
    </xdr:from>
    <xdr:ext cx="469744" cy="259045"/>
    <xdr:sp macro="" textlink="">
      <xdr:nvSpPr>
        <xdr:cNvPr id="89" name="テキスト ボックス 88"/>
        <xdr:cNvSpPr txBox="1"/>
      </xdr:nvSpPr>
      <xdr:spPr>
        <a:xfrm>
          <a:off x="895427"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131814</xdr:rowOff>
    </xdr:from>
    <xdr:to>
      <xdr:col>6</xdr:col>
      <xdr:colOff>511175</xdr:colOff>
      <xdr:row>57</xdr:row>
      <xdr:rowOff>147227</xdr:rowOff>
    </xdr:to>
    <xdr:cxnSp macro="">
      <xdr:nvCxnSpPr>
        <xdr:cNvPr id="121" name="直線コネクタ 120"/>
        <xdr:cNvCxnSpPr/>
      </xdr:nvCxnSpPr>
      <xdr:spPr>
        <a:xfrm>
          <a:off x="3797300" y="9904464"/>
          <a:ext cx="8382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131814</xdr:rowOff>
    </xdr:from>
    <xdr:to>
      <xdr:col>5</xdr:col>
      <xdr:colOff>358775</xdr:colOff>
      <xdr:row>57</xdr:row>
      <xdr:rowOff>160258</xdr:rowOff>
    </xdr:to>
    <xdr:cxnSp macro="">
      <xdr:nvCxnSpPr>
        <xdr:cNvPr id="124" name="直線コネクタ 123"/>
        <xdr:cNvCxnSpPr/>
      </xdr:nvCxnSpPr>
      <xdr:spPr>
        <a:xfrm flipV="1">
          <a:off x="2908300" y="9904464"/>
          <a:ext cx="8890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51950</xdr:rowOff>
    </xdr:from>
    <xdr:to>
      <xdr:col>4</xdr:col>
      <xdr:colOff>155575</xdr:colOff>
      <xdr:row>57</xdr:row>
      <xdr:rowOff>160258</xdr:rowOff>
    </xdr:to>
    <xdr:cxnSp macro="">
      <xdr:nvCxnSpPr>
        <xdr:cNvPr id="127" name="直線コネクタ 126"/>
        <xdr:cNvCxnSpPr/>
      </xdr:nvCxnSpPr>
      <xdr:spPr>
        <a:xfrm>
          <a:off x="2019300" y="9653150"/>
          <a:ext cx="889000" cy="2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51950</xdr:rowOff>
    </xdr:from>
    <xdr:to>
      <xdr:col>2</xdr:col>
      <xdr:colOff>638175</xdr:colOff>
      <xdr:row>57</xdr:row>
      <xdr:rowOff>119045</xdr:rowOff>
    </xdr:to>
    <xdr:cxnSp macro="">
      <xdr:nvCxnSpPr>
        <xdr:cNvPr id="130" name="直線コネクタ 129"/>
        <xdr:cNvCxnSpPr/>
      </xdr:nvCxnSpPr>
      <xdr:spPr>
        <a:xfrm flipV="1">
          <a:off x="1130300" y="9653150"/>
          <a:ext cx="889000" cy="2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96427</xdr:rowOff>
    </xdr:from>
    <xdr:to>
      <xdr:col>6</xdr:col>
      <xdr:colOff>561975</xdr:colOff>
      <xdr:row>58</xdr:row>
      <xdr:rowOff>26577</xdr:rowOff>
    </xdr:to>
    <xdr:sp macro="" textlink="">
      <xdr:nvSpPr>
        <xdr:cNvPr id="140" name="円/楕円 139"/>
        <xdr:cNvSpPr/>
      </xdr:nvSpPr>
      <xdr:spPr>
        <a:xfrm>
          <a:off x="4584700" y="9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74854</xdr:rowOff>
    </xdr:from>
    <xdr:ext cx="534377" cy="259045"/>
    <xdr:sp macro="" textlink="">
      <xdr:nvSpPr>
        <xdr:cNvPr id="141" name="総務費該当値テキスト"/>
        <xdr:cNvSpPr txBox="1"/>
      </xdr:nvSpPr>
      <xdr:spPr>
        <a:xfrm>
          <a:off x="4686300" y="98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81014</xdr:rowOff>
    </xdr:from>
    <xdr:to>
      <xdr:col>5</xdr:col>
      <xdr:colOff>409575</xdr:colOff>
      <xdr:row>58</xdr:row>
      <xdr:rowOff>11164</xdr:rowOff>
    </xdr:to>
    <xdr:sp macro="" textlink="">
      <xdr:nvSpPr>
        <xdr:cNvPr id="142" name="円/楕円 141"/>
        <xdr:cNvSpPr/>
      </xdr:nvSpPr>
      <xdr:spPr>
        <a:xfrm>
          <a:off x="3746500" y="98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2291</xdr:rowOff>
    </xdr:from>
    <xdr:ext cx="534377" cy="259045"/>
    <xdr:sp macro="" textlink="">
      <xdr:nvSpPr>
        <xdr:cNvPr id="143" name="テキスト ボックス 142"/>
        <xdr:cNvSpPr txBox="1"/>
      </xdr:nvSpPr>
      <xdr:spPr>
        <a:xfrm>
          <a:off x="3530111" y="99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109458</xdr:rowOff>
    </xdr:from>
    <xdr:to>
      <xdr:col>4</xdr:col>
      <xdr:colOff>206375</xdr:colOff>
      <xdr:row>58</xdr:row>
      <xdr:rowOff>39608</xdr:rowOff>
    </xdr:to>
    <xdr:sp macro="" textlink="">
      <xdr:nvSpPr>
        <xdr:cNvPr id="144" name="円/楕円 143"/>
        <xdr:cNvSpPr/>
      </xdr:nvSpPr>
      <xdr:spPr>
        <a:xfrm>
          <a:off x="2857500" y="9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30735</xdr:rowOff>
    </xdr:from>
    <xdr:ext cx="534377" cy="259045"/>
    <xdr:sp macro="" textlink="">
      <xdr:nvSpPr>
        <xdr:cNvPr id="145" name="テキスト ボックス 144"/>
        <xdr:cNvSpPr txBox="1"/>
      </xdr:nvSpPr>
      <xdr:spPr>
        <a:xfrm>
          <a:off x="2641111" y="99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1150</xdr:rowOff>
    </xdr:from>
    <xdr:to>
      <xdr:col>3</xdr:col>
      <xdr:colOff>3175</xdr:colOff>
      <xdr:row>56</xdr:row>
      <xdr:rowOff>102750</xdr:rowOff>
    </xdr:to>
    <xdr:sp macro="" textlink="">
      <xdr:nvSpPr>
        <xdr:cNvPr id="146" name="円/楕円 145"/>
        <xdr:cNvSpPr/>
      </xdr:nvSpPr>
      <xdr:spPr>
        <a:xfrm>
          <a:off x="1968500" y="96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93877</xdr:rowOff>
    </xdr:from>
    <xdr:ext cx="534377" cy="259045"/>
    <xdr:sp macro="" textlink="">
      <xdr:nvSpPr>
        <xdr:cNvPr id="147" name="テキスト ボックス 146"/>
        <xdr:cNvSpPr txBox="1"/>
      </xdr:nvSpPr>
      <xdr:spPr>
        <a:xfrm>
          <a:off x="1752111" y="96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68245</xdr:rowOff>
    </xdr:from>
    <xdr:to>
      <xdr:col>1</xdr:col>
      <xdr:colOff>485775</xdr:colOff>
      <xdr:row>57</xdr:row>
      <xdr:rowOff>169845</xdr:rowOff>
    </xdr:to>
    <xdr:sp macro="" textlink="">
      <xdr:nvSpPr>
        <xdr:cNvPr id="148" name="円/楕円 147"/>
        <xdr:cNvSpPr/>
      </xdr:nvSpPr>
      <xdr:spPr>
        <a:xfrm>
          <a:off x="1079500" y="98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160972</xdr:rowOff>
    </xdr:from>
    <xdr:ext cx="534377" cy="259045"/>
    <xdr:sp macro="" textlink="">
      <xdr:nvSpPr>
        <xdr:cNvPr id="149" name="テキスト ボックス 148"/>
        <xdr:cNvSpPr txBox="1"/>
      </xdr:nvSpPr>
      <xdr:spPr>
        <a:xfrm>
          <a:off x="863111" y="99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105981</xdr:rowOff>
    </xdr:from>
    <xdr:to>
      <xdr:col>6</xdr:col>
      <xdr:colOff>511175</xdr:colOff>
      <xdr:row>76</xdr:row>
      <xdr:rowOff>146005</xdr:rowOff>
    </xdr:to>
    <xdr:cxnSp macro="">
      <xdr:nvCxnSpPr>
        <xdr:cNvPr id="179" name="直線コネクタ 178"/>
        <xdr:cNvCxnSpPr/>
      </xdr:nvCxnSpPr>
      <xdr:spPr>
        <a:xfrm flipV="1">
          <a:off x="3797300" y="12964731"/>
          <a:ext cx="838200" cy="2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146005</xdr:rowOff>
    </xdr:from>
    <xdr:to>
      <xdr:col>5</xdr:col>
      <xdr:colOff>358775</xdr:colOff>
      <xdr:row>78</xdr:row>
      <xdr:rowOff>9894</xdr:rowOff>
    </xdr:to>
    <xdr:cxnSp macro="">
      <xdr:nvCxnSpPr>
        <xdr:cNvPr id="182" name="直線コネクタ 181"/>
        <xdr:cNvCxnSpPr/>
      </xdr:nvCxnSpPr>
      <xdr:spPr>
        <a:xfrm flipV="1">
          <a:off x="2908300" y="13176205"/>
          <a:ext cx="889000" cy="2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151588</xdr:rowOff>
    </xdr:from>
    <xdr:to>
      <xdr:col>4</xdr:col>
      <xdr:colOff>155575</xdr:colOff>
      <xdr:row>78</xdr:row>
      <xdr:rowOff>9894</xdr:rowOff>
    </xdr:to>
    <xdr:cxnSp macro="">
      <xdr:nvCxnSpPr>
        <xdr:cNvPr id="185" name="直線コネクタ 184"/>
        <xdr:cNvCxnSpPr/>
      </xdr:nvCxnSpPr>
      <xdr:spPr>
        <a:xfrm>
          <a:off x="2019300" y="13353238"/>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151588</xdr:rowOff>
    </xdr:from>
    <xdr:to>
      <xdr:col>2</xdr:col>
      <xdr:colOff>638175</xdr:colOff>
      <xdr:row>78</xdr:row>
      <xdr:rowOff>74225</xdr:rowOff>
    </xdr:to>
    <xdr:cxnSp macro="">
      <xdr:nvCxnSpPr>
        <xdr:cNvPr id="188" name="直線コネクタ 187"/>
        <xdr:cNvCxnSpPr/>
      </xdr:nvCxnSpPr>
      <xdr:spPr>
        <a:xfrm flipV="1">
          <a:off x="1130300" y="13353238"/>
          <a:ext cx="889000" cy="9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55181</xdr:rowOff>
    </xdr:from>
    <xdr:to>
      <xdr:col>6</xdr:col>
      <xdr:colOff>561975</xdr:colOff>
      <xdr:row>75</xdr:row>
      <xdr:rowOff>156781</xdr:rowOff>
    </xdr:to>
    <xdr:sp macro="" textlink="">
      <xdr:nvSpPr>
        <xdr:cNvPr id="198" name="円/楕円 197"/>
        <xdr:cNvSpPr/>
      </xdr:nvSpPr>
      <xdr:spPr>
        <a:xfrm>
          <a:off x="4584700" y="129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78058</xdr:rowOff>
    </xdr:from>
    <xdr:ext cx="599010" cy="259045"/>
    <xdr:sp macro="" textlink="">
      <xdr:nvSpPr>
        <xdr:cNvPr id="199" name="民生費該当値テキスト"/>
        <xdr:cNvSpPr txBox="1"/>
      </xdr:nvSpPr>
      <xdr:spPr>
        <a:xfrm>
          <a:off x="4686300" y="1276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132,770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95205</xdr:rowOff>
    </xdr:from>
    <xdr:to>
      <xdr:col>5</xdr:col>
      <xdr:colOff>409575</xdr:colOff>
      <xdr:row>77</xdr:row>
      <xdr:rowOff>25355</xdr:rowOff>
    </xdr:to>
    <xdr:sp macro="" textlink="">
      <xdr:nvSpPr>
        <xdr:cNvPr id="200" name="円/楕円 199"/>
        <xdr:cNvSpPr/>
      </xdr:nvSpPr>
      <xdr:spPr>
        <a:xfrm>
          <a:off x="3746500" y="131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16482</xdr:rowOff>
    </xdr:from>
    <xdr:ext cx="599010" cy="259045"/>
    <xdr:sp macro="" textlink="">
      <xdr:nvSpPr>
        <xdr:cNvPr id="201" name="テキスト ボックス 200"/>
        <xdr:cNvSpPr txBox="1"/>
      </xdr:nvSpPr>
      <xdr:spPr>
        <a:xfrm>
          <a:off x="3497794" y="132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130544</xdr:rowOff>
    </xdr:from>
    <xdr:to>
      <xdr:col>4</xdr:col>
      <xdr:colOff>206375</xdr:colOff>
      <xdr:row>78</xdr:row>
      <xdr:rowOff>60694</xdr:rowOff>
    </xdr:to>
    <xdr:sp macro="" textlink="">
      <xdr:nvSpPr>
        <xdr:cNvPr id="202" name="円/楕円 201"/>
        <xdr:cNvSpPr/>
      </xdr:nvSpPr>
      <xdr:spPr>
        <a:xfrm>
          <a:off x="2857500" y="13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51821</xdr:rowOff>
    </xdr:from>
    <xdr:ext cx="599010" cy="259045"/>
    <xdr:sp macro="" textlink="">
      <xdr:nvSpPr>
        <xdr:cNvPr id="203" name="テキスト ボックス 202"/>
        <xdr:cNvSpPr txBox="1"/>
      </xdr:nvSpPr>
      <xdr:spPr>
        <a:xfrm>
          <a:off x="2608794" y="134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100788</xdr:rowOff>
    </xdr:from>
    <xdr:to>
      <xdr:col>3</xdr:col>
      <xdr:colOff>3175</xdr:colOff>
      <xdr:row>78</xdr:row>
      <xdr:rowOff>30938</xdr:rowOff>
    </xdr:to>
    <xdr:sp macro="" textlink="">
      <xdr:nvSpPr>
        <xdr:cNvPr id="204" name="円/楕円 203"/>
        <xdr:cNvSpPr/>
      </xdr:nvSpPr>
      <xdr:spPr>
        <a:xfrm>
          <a:off x="19685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22065</xdr:rowOff>
    </xdr:from>
    <xdr:ext cx="599010" cy="259045"/>
    <xdr:sp macro="" textlink="">
      <xdr:nvSpPr>
        <xdr:cNvPr id="205" name="テキスト ボックス 204"/>
        <xdr:cNvSpPr txBox="1"/>
      </xdr:nvSpPr>
      <xdr:spPr>
        <a:xfrm>
          <a:off x="1719794" y="1339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23425</xdr:rowOff>
    </xdr:from>
    <xdr:to>
      <xdr:col>1</xdr:col>
      <xdr:colOff>485775</xdr:colOff>
      <xdr:row>78</xdr:row>
      <xdr:rowOff>125025</xdr:rowOff>
    </xdr:to>
    <xdr:sp macro="" textlink="">
      <xdr:nvSpPr>
        <xdr:cNvPr id="206" name="円/楕円 205"/>
        <xdr:cNvSpPr/>
      </xdr:nvSpPr>
      <xdr:spPr>
        <a:xfrm>
          <a:off x="1079500" y="133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116152</xdr:rowOff>
    </xdr:from>
    <xdr:ext cx="599010" cy="259045"/>
    <xdr:sp macro="" textlink="">
      <xdr:nvSpPr>
        <xdr:cNvPr id="207" name="テキスト ボックス 206"/>
        <xdr:cNvSpPr txBox="1"/>
      </xdr:nvSpPr>
      <xdr:spPr>
        <a:xfrm>
          <a:off x="830794" y="1348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92894</xdr:rowOff>
    </xdr:from>
    <xdr:to>
      <xdr:col>6</xdr:col>
      <xdr:colOff>511175</xdr:colOff>
      <xdr:row>96</xdr:row>
      <xdr:rowOff>31038</xdr:rowOff>
    </xdr:to>
    <xdr:cxnSp macro="">
      <xdr:nvCxnSpPr>
        <xdr:cNvPr id="237" name="直線コネクタ 236"/>
        <xdr:cNvCxnSpPr/>
      </xdr:nvCxnSpPr>
      <xdr:spPr>
        <a:xfrm flipV="1">
          <a:off x="3797300" y="16380644"/>
          <a:ext cx="838200" cy="10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31038</xdr:rowOff>
    </xdr:from>
    <xdr:to>
      <xdr:col>5</xdr:col>
      <xdr:colOff>358775</xdr:colOff>
      <xdr:row>96</xdr:row>
      <xdr:rowOff>85694</xdr:rowOff>
    </xdr:to>
    <xdr:cxnSp macro="">
      <xdr:nvCxnSpPr>
        <xdr:cNvPr id="240" name="直線コネクタ 239"/>
        <xdr:cNvCxnSpPr/>
      </xdr:nvCxnSpPr>
      <xdr:spPr>
        <a:xfrm flipV="1">
          <a:off x="2908300" y="16490238"/>
          <a:ext cx="889000" cy="5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83141</xdr:rowOff>
    </xdr:from>
    <xdr:to>
      <xdr:col>4</xdr:col>
      <xdr:colOff>155575</xdr:colOff>
      <xdr:row>96</xdr:row>
      <xdr:rowOff>85694</xdr:rowOff>
    </xdr:to>
    <xdr:cxnSp macro="">
      <xdr:nvCxnSpPr>
        <xdr:cNvPr id="243" name="直線コネクタ 242"/>
        <xdr:cNvCxnSpPr/>
      </xdr:nvCxnSpPr>
      <xdr:spPr>
        <a:xfrm>
          <a:off x="2019300" y="1654234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146501</xdr:rowOff>
    </xdr:from>
    <xdr:to>
      <xdr:col>2</xdr:col>
      <xdr:colOff>638175</xdr:colOff>
      <xdr:row>96</xdr:row>
      <xdr:rowOff>83141</xdr:rowOff>
    </xdr:to>
    <xdr:cxnSp macro="">
      <xdr:nvCxnSpPr>
        <xdr:cNvPr id="246" name="直線コネクタ 245"/>
        <xdr:cNvCxnSpPr/>
      </xdr:nvCxnSpPr>
      <xdr:spPr>
        <a:xfrm>
          <a:off x="1130300" y="16434251"/>
          <a:ext cx="889000" cy="10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42094</xdr:rowOff>
    </xdr:from>
    <xdr:to>
      <xdr:col>6</xdr:col>
      <xdr:colOff>561975</xdr:colOff>
      <xdr:row>95</xdr:row>
      <xdr:rowOff>143694</xdr:rowOff>
    </xdr:to>
    <xdr:sp macro="" textlink="">
      <xdr:nvSpPr>
        <xdr:cNvPr id="256" name="円/楕円 255"/>
        <xdr:cNvSpPr/>
      </xdr:nvSpPr>
      <xdr:spPr>
        <a:xfrm>
          <a:off x="45847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64971</xdr:rowOff>
    </xdr:from>
    <xdr:ext cx="534377" cy="259045"/>
    <xdr:sp macro="" textlink="">
      <xdr:nvSpPr>
        <xdr:cNvPr id="257" name="衛生費該当値テキスト"/>
        <xdr:cNvSpPr txBox="1"/>
      </xdr:nvSpPr>
      <xdr:spPr>
        <a:xfrm>
          <a:off x="4686300" y="16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151688</xdr:rowOff>
    </xdr:from>
    <xdr:to>
      <xdr:col>5</xdr:col>
      <xdr:colOff>409575</xdr:colOff>
      <xdr:row>96</xdr:row>
      <xdr:rowOff>81838</xdr:rowOff>
    </xdr:to>
    <xdr:sp macro="" textlink="">
      <xdr:nvSpPr>
        <xdr:cNvPr id="258" name="円/楕円 257"/>
        <xdr:cNvSpPr/>
      </xdr:nvSpPr>
      <xdr:spPr>
        <a:xfrm>
          <a:off x="3746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98365</xdr:rowOff>
    </xdr:from>
    <xdr:ext cx="534377" cy="259045"/>
    <xdr:sp macro="" textlink="">
      <xdr:nvSpPr>
        <xdr:cNvPr id="259" name="テキスト ボックス 258"/>
        <xdr:cNvSpPr txBox="1"/>
      </xdr:nvSpPr>
      <xdr:spPr>
        <a:xfrm>
          <a:off x="3530111" y="162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34894</xdr:rowOff>
    </xdr:from>
    <xdr:to>
      <xdr:col>4</xdr:col>
      <xdr:colOff>206375</xdr:colOff>
      <xdr:row>96</xdr:row>
      <xdr:rowOff>136494</xdr:rowOff>
    </xdr:to>
    <xdr:sp macro="" textlink="">
      <xdr:nvSpPr>
        <xdr:cNvPr id="260" name="円/楕円 259"/>
        <xdr:cNvSpPr/>
      </xdr:nvSpPr>
      <xdr:spPr>
        <a:xfrm>
          <a:off x="2857500" y="164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153021</xdr:rowOff>
    </xdr:from>
    <xdr:ext cx="534377" cy="259045"/>
    <xdr:sp macro="" textlink="">
      <xdr:nvSpPr>
        <xdr:cNvPr id="261" name="テキスト ボックス 260"/>
        <xdr:cNvSpPr txBox="1"/>
      </xdr:nvSpPr>
      <xdr:spPr>
        <a:xfrm>
          <a:off x="2641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32341</xdr:rowOff>
    </xdr:from>
    <xdr:to>
      <xdr:col>3</xdr:col>
      <xdr:colOff>3175</xdr:colOff>
      <xdr:row>96</xdr:row>
      <xdr:rowOff>133941</xdr:rowOff>
    </xdr:to>
    <xdr:sp macro="" textlink="">
      <xdr:nvSpPr>
        <xdr:cNvPr id="262" name="円/楕円 261"/>
        <xdr:cNvSpPr/>
      </xdr:nvSpPr>
      <xdr:spPr>
        <a:xfrm>
          <a:off x="1968500" y="164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150468</xdr:rowOff>
    </xdr:from>
    <xdr:ext cx="534377" cy="259045"/>
    <xdr:sp macro="" textlink="">
      <xdr:nvSpPr>
        <xdr:cNvPr id="263" name="テキスト ボックス 262"/>
        <xdr:cNvSpPr txBox="1"/>
      </xdr:nvSpPr>
      <xdr:spPr>
        <a:xfrm>
          <a:off x="1752111" y="1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95701</xdr:rowOff>
    </xdr:from>
    <xdr:to>
      <xdr:col>1</xdr:col>
      <xdr:colOff>485775</xdr:colOff>
      <xdr:row>96</xdr:row>
      <xdr:rowOff>25851</xdr:rowOff>
    </xdr:to>
    <xdr:sp macro="" textlink="">
      <xdr:nvSpPr>
        <xdr:cNvPr id="264" name="円/楕円 263"/>
        <xdr:cNvSpPr/>
      </xdr:nvSpPr>
      <xdr:spPr>
        <a:xfrm>
          <a:off x="1079500" y="163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42378</xdr:rowOff>
    </xdr:from>
    <xdr:ext cx="534377" cy="259045"/>
    <xdr:sp macro="" textlink="">
      <xdr:nvSpPr>
        <xdr:cNvPr id="265" name="テキスト ボックス 264"/>
        <xdr:cNvSpPr txBox="1"/>
      </xdr:nvSpPr>
      <xdr:spPr>
        <a:xfrm>
          <a:off x="863111" y="161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110942</xdr:rowOff>
    </xdr:from>
    <xdr:to>
      <xdr:col>15</xdr:col>
      <xdr:colOff>180975</xdr:colOff>
      <xdr:row>38</xdr:row>
      <xdr:rowOff>122464</xdr:rowOff>
    </xdr:to>
    <xdr:cxnSp macro="">
      <xdr:nvCxnSpPr>
        <xdr:cNvPr id="292" name="直線コネクタ 291"/>
        <xdr:cNvCxnSpPr/>
      </xdr:nvCxnSpPr>
      <xdr:spPr>
        <a:xfrm>
          <a:off x="9639300" y="6626042"/>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109113</xdr:rowOff>
    </xdr:from>
    <xdr:to>
      <xdr:col>14</xdr:col>
      <xdr:colOff>28575</xdr:colOff>
      <xdr:row>38</xdr:row>
      <xdr:rowOff>110942</xdr:rowOff>
    </xdr:to>
    <xdr:cxnSp macro="">
      <xdr:nvCxnSpPr>
        <xdr:cNvPr id="295" name="直線コネクタ 294"/>
        <xdr:cNvCxnSpPr/>
      </xdr:nvCxnSpPr>
      <xdr:spPr>
        <a:xfrm>
          <a:off x="8750300" y="66242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92425</xdr:rowOff>
    </xdr:from>
    <xdr:to>
      <xdr:col>12</xdr:col>
      <xdr:colOff>511175</xdr:colOff>
      <xdr:row>38</xdr:row>
      <xdr:rowOff>109113</xdr:rowOff>
    </xdr:to>
    <xdr:cxnSp macro="">
      <xdr:nvCxnSpPr>
        <xdr:cNvPr id="298" name="直線コネクタ 297"/>
        <xdr:cNvCxnSpPr/>
      </xdr:nvCxnSpPr>
      <xdr:spPr>
        <a:xfrm>
          <a:off x="7861300" y="660752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53472</xdr:rowOff>
    </xdr:from>
    <xdr:to>
      <xdr:col>11</xdr:col>
      <xdr:colOff>307975</xdr:colOff>
      <xdr:row>38</xdr:row>
      <xdr:rowOff>92425</xdr:rowOff>
    </xdr:to>
    <xdr:cxnSp macro="">
      <xdr:nvCxnSpPr>
        <xdr:cNvPr id="301" name="直線コネクタ 300"/>
        <xdr:cNvCxnSpPr/>
      </xdr:nvCxnSpPr>
      <xdr:spPr>
        <a:xfrm>
          <a:off x="6972300" y="656857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71664</xdr:rowOff>
    </xdr:from>
    <xdr:to>
      <xdr:col>15</xdr:col>
      <xdr:colOff>231775</xdr:colOff>
      <xdr:row>39</xdr:row>
      <xdr:rowOff>1814</xdr:rowOff>
    </xdr:to>
    <xdr:sp macro="" textlink="">
      <xdr:nvSpPr>
        <xdr:cNvPr id="311" name="円/楕円 310"/>
        <xdr:cNvSpPr/>
      </xdr:nvSpPr>
      <xdr:spPr>
        <a:xfrm>
          <a:off x="10426700" y="658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60142</xdr:rowOff>
    </xdr:from>
    <xdr:to>
      <xdr:col>14</xdr:col>
      <xdr:colOff>79375</xdr:colOff>
      <xdr:row>38</xdr:row>
      <xdr:rowOff>161742</xdr:rowOff>
    </xdr:to>
    <xdr:sp macro="" textlink="">
      <xdr:nvSpPr>
        <xdr:cNvPr id="313" name="円/楕円 312"/>
        <xdr:cNvSpPr/>
      </xdr:nvSpPr>
      <xdr:spPr>
        <a:xfrm>
          <a:off x="9588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152869</xdr:rowOff>
    </xdr:from>
    <xdr:ext cx="378565" cy="259045"/>
    <xdr:sp macro="" textlink="">
      <xdr:nvSpPr>
        <xdr:cNvPr id="314" name="テキスト ボックス 313"/>
        <xdr:cNvSpPr txBox="1"/>
      </xdr:nvSpPr>
      <xdr:spPr>
        <a:xfrm>
          <a:off x="9450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58313</xdr:rowOff>
    </xdr:from>
    <xdr:to>
      <xdr:col>12</xdr:col>
      <xdr:colOff>561975</xdr:colOff>
      <xdr:row>38</xdr:row>
      <xdr:rowOff>159913</xdr:rowOff>
    </xdr:to>
    <xdr:sp macro="" textlink="">
      <xdr:nvSpPr>
        <xdr:cNvPr id="315" name="円/楕円 314"/>
        <xdr:cNvSpPr/>
      </xdr:nvSpPr>
      <xdr:spPr>
        <a:xfrm>
          <a:off x="8699500" y="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151040</xdr:rowOff>
    </xdr:from>
    <xdr:ext cx="378565" cy="259045"/>
    <xdr:sp macro="" textlink="">
      <xdr:nvSpPr>
        <xdr:cNvPr id="316" name="テキスト ボックス 315"/>
        <xdr:cNvSpPr txBox="1"/>
      </xdr:nvSpPr>
      <xdr:spPr>
        <a:xfrm>
          <a:off x="8561017" y="666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41625</xdr:rowOff>
    </xdr:from>
    <xdr:to>
      <xdr:col>11</xdr:col>
      <xdr:colOff>358775</xdr:colOff>
      <xdr:row>38</xdr:row>
      <xdr:rowOff>143225</xdr:rowOff>
    </xdr:to>
    <xdr:sp macro="" textlink="">
      <xdr:nvSpPr>
        <xdr:cNvPr id="317" name="円/楕円 316"/>
        <xdr:cNvSpPr/>
      </xdr:nvSpPr>
      <xdr:spPr>
        <a:xfrm>
          <a:off x="7810500" y="655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134352</xdr:rowOff>
    </xdr:from>
    <xdr:ext cx="469744" cy="259045"/>
    <xdr:sp macro="" textlink="">
      <xdr:nvSpPr>
        <xdr:cNvPr id="318" name="テキスト ボックス 317"/>
        <xdr:cNvSpPr txBox="1"/>
      </xdr:nvSpPr>
      <xdr:spPr>
        <a:xfrm>
          <a:off x="7626427" y="66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2672</xdr:rowOff>
    </xdr:from>
    <xdr:to>
      <xdr:col>10</xdr:col>
      <xdr:colOff>155575</xdr:colOff>
      <xdr:row>38</xdr:row>
      <xdr:rowOff>104272</xdr:rowOff>
    </xdr:to>
    <xdr:sp macro="" textlink="">
      <xdr:nvSpPr>
        <xdr:cNvPr id="319" name="円/楕円 318"/>
        <xdr:cNvSpPr/>
      </xdr:nvSpPr>
      <xdr:spPr>
        <a:xfrm>
          <a:off x="6921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95399</xdr:rowOff>
    </xdr:from>
    <xdr:ext cx="469744" cy="259045"/>
    <xdr:sp macro="" textlink="">
      <xdr:nvSpPr>
        <xdr:cNvPr id="320" name="テキスト ボックス 319"/>
        <xdr:cNvSpPr txBox="1"/>
      </xdr:nvSpPr>
      <xdr:spPr>
        <a:xfrm>
          <a:off x="6737427" y="66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89674</xdr:rowOff>
    </xdr:from>
    <xdr:to>
      <xdr:col>15</xdr:col>
      <xdr:colOff>180975</xdr:colOff>
      <xdr:row>57</xdr:row>
      <xdr:rowOff>107544</xdr:rowOff>
    </xdr:to>
    <xdr:cxnSp macro="">
      <xdr:nvCxnSpPr>
        <xdr:cNvPr id="349" name="直線コネクタ 348"/>
        <xdr:cNvCxnSpPr/>
      </xdr:nvCxnSpPr>
      <xdr:spPr>
        <a:xfrm>
          <a:off x="9639300" y="9862324"/>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88074</xdr:rowOff>
    </xdr:from>
    <xdr:to>
      <xdr:col>14</xdr:col>
      <xdr:colOff>28575</xdr:colOff>
      <xdr:row>57</xdr:row>
      <xdr:rowOff>89674</xdr:rowOff>
    </xdr:to>
    <xdr:cxnSp macro="">
      <xdr:nvCxnSpPr>
        <xdr:cNvPr id="352" name="直線コネクタ 351"/>
        <xdr:cNvCxnSpPr/>
      </xdr:nvCxnSpPr>
      <xdr:spPr>
        <a:xfrm>
          <a:off x="8750300" y="986072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88074</xdr:rowOff>
    </xdr:from>
    <xdr:to>
      <xdr:col>12</xdr:col>
      <xdr:colOff>511175</xdr:colOff>
      <xdr:row>57</xdr:row>
      <xdr:rowOff>139662</xdr:rowOff>
    </xdr:to>
    <xdr:cxnSp macro="">
      <xdr:nvCxnSpPr>
        <xdr:cNvPr id="355" name="直線コネクタ 354"/>
        <xdr:cNvCxnSpPr/>
      </xdr:nvCxnSpPr>
      <xdr:spPr>
        <a:xfrm flipV="1">
          <a:off x="7861300" y="9860724"/>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139662</xdr:rowOff>
    </xdr:from>
    <xdr:to>
      <xdr:col>11</xdr:col>
      <xdr:colOff>307975</xdr:colOff>
      <xdr:row>57</xdr:row>
      <xdr:rowOff>140271</xdr:rowOff>
    </xdr:to>
    <xdr:cxnSp macro="">
      <xdr:nvCxnSpPr>
        <xdr:cNvPr id="358" name="直線コネクタ 357"/>
        <xdr:cNvCxnSpPr/>
      </xdr:nvCxnSpPr>
      <xdr:spPr>
        <a:xfrm flipV="1">
          <a:off x="6972300" y="991231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56744</xdr:rowOff>
    </xdr:from>
    <xdr:to>
      <xdr:col>15</xdr:col>
      <xdr:colOff>231775</xdr:colOff>
      <xdr:row>57</xdr:row>
      <xdr:rowOff>158344</xdr:rowOff>
    </xdr:to>
    <xdr:sp macro="" textlink="">
      <xdr:nvSpPr>
        <xdr:cNvPr id="368" name="円/楕円 367"/>
        <xdr:cNvSpPr/>
      </xdr:nvSpPr>
      <xdr:spPr>
        <a:xfrm>
          <a:off x="10426700" y="9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35171</xdr:rowOff>
    </xdr:from>
    <xdr:ext cx="469744" cy="259045"/>
    <xdr:sp macro="" textlink="">
      <xdr:nvSpPr>
        <xdr:cNvPr id="369" name="農林水産業費該当値テキスト"/>
        <xdr:cNvSpPr txBox="1"/>
      </xdr:nvSpPr>
      <xdr:spPr>
        <a:xfrm>
          <a:off x="10528300" y="98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38874</xdr:rowOff>
    </xdr:from>
    <xdr:to>
      <xdr:col>14</xdr:col>
      <xdr:colOff>79375</xdr:colOff>
      <xdr:row>57</xdr:row>
      <xdr:rowOff>140474</xdr:rowOff>
    </xdr:to>
    <xdr:sp macro="" textlink="">
      <xdr:nvSpPr>
        <xdr:cNvPr id="370" name="円/楕円 369"/>
        <xdr:cNvSpPr/>
      </xdr:nvSpPr>
      <xdr:spPr>
        <a:xfrm>
          <a:off x="9588500" y="98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131601</xdr:rowOff>
    </xdr:from>
    <xdr:ext cx="469744" cy="259045"/>
    <xdr:sp macro="" textlink="">
      <xdr:nvSpPr>
        <xdr:cNvPr id="371" name="テキスト ボックス 370"/>
        <xdr:cNvSpPr txBox="1"/>
      </xdr:nvSpPr>
      <xdr:spPr>
        <a:xfrm>
          <a:off x="9404427" y="99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37274</xdr:rowOff>
    </xdr:from>
    <xdr:to>
      <xdr:col>12</xdr:col>
      <xdr:colOff>561975</xdr:colOff>
      <xdr:row>57</xdr:row>
      <xdr:rowOff>138874</xdr:rowOff>
    </xdr:to>
    <xdr:sp macro="" textlink="">
      <xdr:nvSpPr>
        <xdr:cNvPr id="372" name="円/楕円 371"/>
        <xdr:cNvSpPr/>
      </xdr:nvSpPr>
      <xdr:spPr>
        <a:xfrm>
          <a:off x="8699500" y="98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130001</xdr:rowOff>
    </xdr:from>
    <xdr:ext cx="469744" cy="259045"/>
    <xdr:sp macro="" textlink="">
      <xdr:nvSpPr>
        <xdr:cNvPr id="373" name="テキスト ボックス 372"/>
        <xdr:cNvSpPr txBox="1"/>
      </xdr:nvSpPr>
      <xdr:spPr>
        <a:xfrm>
          <a:off x="8515427" y="990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88862</xdr:rowOff>
    </xdr:from>
    <xdr:to>
      <xdr:col>11</xdr:col>
      <xdr:colOff>358775</xdr:colOff>
      <xdr:row>58</xdr:row>
      <xdr:rowOff>19012</xdr:rowOff>
    </xdr:to>
    <xdr:sp macro="" textlink="">
      <xdr:nvSpPr>
        <xdr:cNvPr id="374" name="円/楕円 373"/>
        <xdr:cNvSpPr/>
      </xdr:nvSpPr>
      <xdr:spPr>
        <a:xfrm>
          <a:off x="7810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10139</xdr:rowOff>
    </xdr:from>
    <xdr:ext cx="469744" cy="259045"/>
    <xdr:sp macro="" textlink="">
      <xdr:nvSpPr>
        <xdr:cNvPr id="375" name="テキスト ボックス 374"/>
        <xdr:cNvSpPr txBox="1"/>
      </xdr:nvSpPr>
      <xdr:spPr>
        <a:xfrm>
          <a:off x="7626427" y="99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89471</xdr:rowOff>
    </xdr:from>
    <xdr:to>
      <xdr:col>10</xdr:col>
      <xdr:colOff>155575</xdr:colOff>
      <xdr:row>58</xdr:row>
      <xdr:rowOff>19621</xdr:rowOff>
    </xdr:to>
    <xdr:sp macro="" textlink="">
      <xdr:nvSpPr>
        <xdr:cNvPr id="376" name="円/楕円 375"/>
        <xdr:cNvSpPr/>
      </xdr:nvSpPr>
      <xdr:spPr>
        <a:xfrm>
          <a:off x="6921500" y="98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10748</xdr:rowOff>
    </xdr:from>
    <xdr:ext cx="469744" cy="259045"/>
    <xdr:sp macro="" textlink="">
      <xdr:nvSpPr>
        <xdr:cNvPr id="377" name="テキスト ボックス 376"/>
        <xdr:cNvSpPr txBox="1"/>
      </xdr:nvSpPr>
      <xdr:spPr>
        <a:xfrm>
          <a:off x="6737427" y="995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52146</xdr:rowOff>
    </xdr:from>
    <xdr:to>
      <xdr:col>15</xdr:col>
      <xdr:colOff>180975</xdr:colOff>
      <xdr:row>78</xdr:row>
      <xdr:rowOff>55735</xdr:rowOff>
    </xdr:to>
    <xdr:cxnSp macro="">
      <xdr:nvCxnSpPr>
        <xdr:cNvPr id="404" name="直線コネクタ 403"/>
        <xdr:cNvCxnSpPr/>
      </xdr:nvCxnSpPr>
      <xdr:spPr>
        <a:xfrm flipV="1">
          <a:off x="9639300" y="13425246"/>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55735</xdr:rowOff>
    </xdr:from>
    <xdr:to>
      <xdr:col>14</xdr:col>
      <xdr:colOff>28575</xdr:colOff>
      <xdr:row>78</xdr:row>
      <xdr:rowOff>85613</xdr:rowOff>
    </xdr:to>
    <xdr:cxnSp macro="">
      <xdr:nvCxnSpPr>
        <xdr:cNvPr id="407" name="直線コネクタ 406"/>
        <xdr:cNvCxnSpPr/>
      </xdr:nvCxnSpPr>
      <xdr:spPr>
        <a:xfrm flipV="1">
          <a:off x="8750300" y="13428835"/>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82550</xdr:rowOff>
    </xdr:from>
    <xdr:to>
      <xdr:col>12</xdr:col>
      <xdr:colOff>511175</xdr:colOff>
      <xdr:row>78</xdr:row>
      <xdr:rowOff>85613</xdr:rowOff>
    </xdr:to>
    <xdr:cxnSp macro="">
      <xdr:nvCxnSpPr>
        <xdr:cNvPr id="410" name="直線コネクタ 409"/>
        <xdr:cNvCxnSpPr/>
      </xdr:nvCxnSpPr>
      <xdr:spPr>
        <a:xfrm>
          <a:off x="7861300" y="13455650"/>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64719</xdr:rowOff>
    </xdr:from>
    <xdr:to>
      <xdr:col>11</xdr:col>
      <xdr:colOff>307975</xdr:colOff>
      <xdr:row>78</xdr:row>
      <xdr:rowOff>82550</xdr:rowOff>
    </xdr:to>
    <xdr:cxnSp macro="">
      <xdr:nvCxnSpPr>
        <xdr:cNvPr id="413" name="直線コネクタ 412"/>
        <xdr:cNvCxnSpPr/>
      </xdr:nvCxnSpPr>
      <xdr:spPr>
        <a:xfrm>
          <a:off x="6972300" y="13437819"/>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1346</xdr:rowOff>
    </xdr:from>
    <xdr:to>
      <xdr:col>15</xdr:col>
      <xdr:colOff>231775</xdr:colOff>
      <xdr:row>78</xdr:row>
      <xdr:rowOff>102946</xdr:rowOff>
    </xdr:to>
    <xdr:sp macro="" textlink="">
      <xdr:nvSpPr>
        <xdr:cNvPr id="423" name="円/楕円 422"/>
        <xdr:cNvSpPr/>
      </xdr:nvSpPr>
      <xdr:spPr>
        <a:xfrm>
          <a:off x="104267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87723</xdr:rowOff>
    </xdr:from>
    <xdr:ext cx="469744" cy="259045"/>
    <xdr:sp macro="" textlink="">
      <xdr:nvSpPr>
        <xdr:cNvPr id="424" name="商工費該当値テキスト"/>
        <xdr:cNvSpPr txBox="1"/>
      </xdr:nvSpPr>
      <xdr:spPr>
        <a:xfrm>
          <a:off x="10528300" y="132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4935</xdr:rowOff>
    </xdr:from>
    <xdr:to>
      <xdr:col>14</xdr:col>
      <xdr:colOff>79375</xdr:colOff>
      <xdr:row>78</xdr:row>
      <xdr:rowOff>106535</xdr:rowOff>
    </xdr:to>
    <xdr:sp macro="" textlink="">
      <xdr:nvSpPr>
        <xdr:cNvPr id="425" name="円/楕円 424"/>
        <xdr:cNvSpPr/>
      </xdr:nvSpPr>
      <xdr:spPr>
        <a:xfrm>
          <a:off x="9588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97662</xdr:rowOff>
    </xdr:from>
    <xdr:ext cx="469744" cy="259045"/>
    <xdr:sp macro="" textlink="">
      <xdr:nvSpPr>
        <xdr:cNvPr id="426" name="テキスト ボックス 425"/>
        <xdr:cNvSpPr txBox="1"/>
      </xdr:nvSpPr>
      <xdr:spPr>
        <a:xfrm>
          <a:off x="9404427" y="1347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34813</xdr:rowOff>
    </xdr:from>
    <xdr:to>
      <xdr:col>12</xdr:col>
      <xdr:colOff>561975</xdr:colOff>
      <xdr:row>78</xdr:row>
      <xdr:rowOff>136413</xdr:rowOff>
    </xdr:to>
    <xdr:sp macro="" textlink="">
      <xdr:nvSpPr>
        <xdr:cNvPr id="427" name="円/楕円 426"/>
        <xdr:cNvSpPr/>
      </xdr:nvSpPr>
      <xdr:spPr>
        <a:xfrm>
          <a:off x="8699500" y="13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127540</xdr:rowOff>
    </xdr:from>
    <xdr:ext cx="469744" cy="259045"/>
    <xdr:sp macro="" textlink="">
      <xdr:nvSpPr>
        <xdr:cNvPr id="428" name="テキスト ボックス 427"/>
        <xdr:cNvSpPr txBox="1"/>
      </xdr:nvSpPr>
      <xdr:spPr>
        <a:xfrm>
          <a:off x="8515427" y="135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31750</xdr:rowOff>
    </xdr:from>
    <xdr:to>
      <xdr:col>11</xdr:col>
      <xdr:colOff>358775</xdr:colOff>
      <xdr:row>78</xdr:row>
      <xdr:rowOff>133350</xdr:rowOff>
    </xdr:to>
    <xdr:sp macro="" textlink="">
      <xdr:nvSpPr>
        <xdr:cNvPr id="429" name="円/楕円 428"/>
        <xdr:cNvSpPr/>
      </xdr:nvSpPr>
      <xdr:spPr>
        <a:xfrm>
          <a:off x="781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124477</xdr:rowOff>
    </xdr:from>
    <xdr:ext cx="469744" cy="259045"/>
    <xdr:sp macro="" textlink="">
      <xdr:nvSpPr>
        <xdr:cNvPr id="430" name="テキスト ボックス 429"/>
        <xdr:cNvSpPr txBox="1"/>
      </xdr:nvSpPr>
      <xdr:spPr>
        <a:xfrm>
          <a:off x="7626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13919</xdr:rowOff>
    </xdr:from>
    <xdr:to>
      <xdr:col>10</xdr:col>
      <xdr:colOff>155575</xdr:colOff>
      <xdr:row>78</xdr:row>
      <xdr:rowOff>115519</xdr:rowOff>
    </xdr:to>
    <xdr:sp macro="" textlink="">
      <xdr:nvSpPr>
        <xdr:cNvPr id="431" name="円/楕円 430"/>
        <xdr:cNvSpPr/>
      </xdr:nvSpPr>
      <xdr:spPr>
        <a:xfrm>
          <a:off x="6921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106646</xdr:rowOff>
    </xdr:from>
    <xdr:ext cx="469744" cy="259045"/>
    <xdr:sp macro="" textlink="">
      <xdr:nvSpPr>
        <xdr:cNvPr id="432" name="テキスト ボックス 431"/>
        <xdr:cNvSpPr txBox="1"/>
      </xdr:nvSpPr>
      <xdr:spPr>
        <a:xfrm>
          <a:off x="6737427"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31248</xdr:rowOff>
    </xdr:from>
    <xdr:to>
      <xdr:col>15</xdr:col>
      <xdr:colOff>180975</xdr:colOff>
      <xdr:row>99</xdr:row>
      <xdr:rowOff>100552</xdr:rowOff>
    </xdr:to>
    <xdr:cxnSp macro="">
      <xdr:nvCxnSpPr>
        <xdr:cNvPr id="462" name="直線コネクタ 461"/>
        <xdr:cNvCxnSpPr/>
      </xdr:nvCxnSpPr>
      <xdr:spPr>
        <a:xfrm>
          <a:off x="9639300" y="17004798"/>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31248</xdr:rowOff>
    </xdr:from>
    <xdr:to>
      <xdr:col>14</xdr:col>
      <xdr:colOff>28575</xdr:colOff>
      <xdr:row>99</xdr:row>
      <xdr:rowOff>69138</xdr:rowOff>
    </xdr:to>
    <xdr:cxnSp macro="">
      <xdr:nvCxnSpPr>
        <xdr:cNvPr id="465" name="直線コネクタ 464"/>
        <xdr:cNvCxnSpPr/>
      </xdr:nvCxnSpPr>
      <xdr:spPr>
        <a:xfrm flipV="1">
          <a:off x="8750300" y="17004798"/>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116230</xdr:rowOff>
    </xdr:from>
    <xdr:to>
      <xdr:col>12</xdr:col>
      <xdr:colOff>511175</xdr:colOff>
      <xdr:row>99</xdr:row>
      <xdr:rowOff>69138</xdr:rowOff>
    </xdr:to>
    <xdr:cxnSp macro="">
      <xdr:nvCxnSpPr>
        <xdr:cNvPr id="468" name="直線コネクタ 467"/>
        <xdr:cNvCxnSpPr/>
      </xdr:nvCxnSpPr>
      <xdr:spPr>
        <a:xfrm>
          <a:off x="7861300" y="16918330"/>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116230</xdr:rowOff>
    </xdr:from>
    <xdr:to>
      <xdr:col>11</xdr:col>
      <xdr:colOff>307975</xdr:colOff>
      <xdr:row>98</xdr:row>
      <xdr:rowOff>155854</xdr:rowOff>
    </xdr:to>
    <xdr:cxnSp macro="">
      <xdr:nvCxnSpPr>
        <xdr:cNvPr id="471" name="直線コネクタ 470"/>
        <xdr:cNvCxnSpPr/>
      </xdr:nvCxnSpPr>
      <xdr:spPr>
        <a:xfrm flipV="1">
          <a:off x="6972300" y="1691833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49752</xdr:rowOff>
    </xdr:from>
    <xdr:to>
      <xdr:col>15</xdr:col>
      <xdr:colOff>231775</xdr:colOff>
      <xdr:row>99</xdr:row>
      <xdr:rowOff>151352</xdr:rowOff>
    </xdr:to>
    <xdr:sp macro="" textlink="">
      <xdr:nvSpPr>
        <xdr:cNvPr id="481" name="円/楕円 480"/>
        <xdr:cNvSpPr/>
      </xdr:nvSpPr>
      <xdr:spPr>
        <a:xfrm>
          <a:off x="10426700" y="170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136129</xdr:rowOff>
    </xdr:from>
    <xdr:ext cx="534377" cy="259045"/>
    <xdr:sp macro="" textlink="">
      <xdr:nvSpPr>
        <xdr:cNvPr id="482" name="土木費該当値テキスト"/>
        <xdr:cNvSpPr txBox="1"/>
      </xdr:nvSpPr>
      <xdr:spPr>
        <a:xfrm>
          <a:off x="10528300" y="169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151898</xdr:rowOff>
    </xdr:from>
    <xdr:to>
      <xdr:col>14</xdr:col>
      <xdr:colOff>79375</xdr:colOff>
      <xdr:row>99</xdr:row>
      <xdr:rowOff>82048</xdr:rowOff>
    </xdr:to>
    <xdr:sp macro="" textlink="">
      <xdr:nvSpPr>
        <xdr:cNvPr id="483" name="円/楕円 482"/>
        <xdr:cNvSpPr/>
      </xdr:nvSpPr>
      <xdr:spPr>
        <a:xfrm>
          <a:off x="9588500" y="16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73175</xdr:rowOff>
    </xdr:from>
    <xdr:ext cx="534377" cy="259045"/>
    <xdr:sp macro="" textlink="">
      <xdr:nvSpPr>
        <xdr:cNvPr id="484" name="テキスト ボックス 483"/>
        <xdr:cNvSpPr txBox="1"/>
      </xdr:nvSpPr>
      <xdr:spPr>
        <a:xfrm>
          <a:off x="9372111" y="170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18338</xdr:rowOff>
    </xdr:from>
    <xdr:to>
      <xdr:col>12</xdr:col>
      <xdr:colOff>561975</xdr:colOff>
      <xdr:row>99</xdr:row>
      <xdr:rowOff>119938</xdr:rowOff>
    </xdr:to>
    <xdr:sp macro="" textlink="">
      <xdr:nvSpPr>
        <xdr:cNvPr id="485" name="円/楕円 484"/>
        <xdr:cNvSpPr/>
      </xdr:nvSpPr>
      <xdr:spPr>
        <a:xfrm>
          <a:off x="8699500" y="169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111065</xdr:rowOff>
    </xdr:from>
    <xdr:ext cx="534377" cy="259045"/>
    <xdr:sp macro="" textlink="">
      <xdr:nvSpPr>
        <xdr:cNvPr id="486" name="テキスト ボックス 485"/>
        <xdr:cNvSpPr txBox="1"/>
      </xdr:nvSpPr>
      <xdr:spPr>
        <a:xfrm>
          <a:off x="8483111" y="170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65430</xdr:rowOff>
    </xdr:from>
    <xdr:to>
      <xdr:col>11</xdr:col>
      <xdr:colOff>358775</xdr:colOff>
      <xdr:row>98</xdr:row>
      <xdr:rowOff>167030</xdr:rowOff>
    </xdr:to>
    <xdr:sp macro="" textlink="">
      <xdr:nvSpPr>
        <xdr:cNvPr id="487" name="円/楕円 486"/>
        <xdr:cNvSpPr/>
      </xdr:nvSpPr>
      <xdr:spPr>
        <a:xfrm>
          <a:off x="7810500" y="168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158157</xdr:rowOff>
    </xdr:from>
    <xdr:ext cx="534377" cy="259045"/>
    <xdr:sp macro="" textlink="">
      <xdr:nvSpPr>
        <xdr:cNvPr id="488" name="テキスト ボックス 487"/>
        <xdr:cNvSpPr txBox="1"/>
      </xdr:nvSpPr>
      <xdr:spPr>
        <a:xfrm>
          <a:off x="7594111" y="1696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105054</xdr:rowOff>
    </xdr:from>
    <xdr:to>
      <xdr:col>10</xdr:col>
      <xdr:colOff>155575</xdr:colOff>
      <xdr:row>99</xdr:row>
      <xdr:rowOff>35204</xdr:rowOff>
    </xdr:to>
    <xdr:sp macro="" textlink="">
      <xdr:nvSpPr>
        <xdr:cNvPr id="489" name="円/楕円 488"/>
        <xdr:cNvSpPr/>
      </xdr:nvSpPr>
      <xdr:spPr>
        <a:xfrm>
          <a:off x="6921500" y="169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26331</xdr:rowOff>
    </xdr:from>
    <xdr:ext cx="534377" cy="259045"/>
    <xdr:sp macro="" textlink="">
      <xdr:nvSpPr>
        <xdr:cNvPr id="490" name="テキスト ボックス 489"/>
        <xdr:cNvSpPr txBox="1"/>
      </xdr:nvSpPr>
      <xdr:spPr>
        <a:xfrm>
          <a:off x="6705111" y="169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32144</xdr:rowOff>
    </xdr:from>
    <xdr:to>
      <xdr:col>23</xdr:col>
      <xdr:colOff>517525</xdr:colOff>
      <xdr:row>38</xdr:row>
      <xdr:rowOff>43917</xdr:rowOff>
    </xdr:to>
    <xdr:cxnSp macro="">
      <xdr:nvCxnSpPr>
        <xdr:cNvPr id="520" name="直線コネクタ 519"/>
        <xdr:cNvCxnSpPr/>
      </xdr:nvCxnSpPr>
      <xdr:spPr>
        <a:xfrm flipV="1">
          <a:off x="15481300" y="6547244"/>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43917</xdr:rowOff>
    </xdr:from>
    <xdr:to>
      <xdr:col>22</xdr:col>
      <xdr:colOff>365125</xdr:colOff>
      <xdr:row>38</xdr:row>
      <xdr:rowOff>92189</xdr:rowOff>
    </xdr:to>
    <xdr:cxnSp macro="">
      <xdr:nvCxnSpPr>
        <xdr:cNvPr id="523" name="直線コネクタ 522"/>
        <xdr:cNvCxnSpPr/>
      </xdr:nvCxnSpPr>
      <xdr:spPr>
        <a:xfrm flipV="1">
          <a:off x="14592300" y="6559017"/>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54166</xdr:rowOff>
    </xdr:from>
    <xdr:to>
      <xdr:col>21</xdr:col>
      <xdr:colOff>161925</xdr:colOff>
      <xdr:row>38</xdr:row>
      <xdr:rowOff>92189</xdr:rowOff>
    </xdr:to>
    <xdr:cxnSp macro="">
      <xdr:nvCxnSpPr>
        <xdr:cNvPr id="526" name="直線コネクタ 525"/>
        <xdr:cNvCxnSpPr/>
      </xdr:nvCxnSpPr>
      <xdr:spPr>
        <a:xfrm>
          <a:off x="13703300" y="6569266"/>
          <a:ext cx="8890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53899</xdr:rowOff>
    </xdr:from>
    <xdr:to>
      <xdr:col>19</xdr:col>
      <xdr:colOff>644525</xdr:colOff>
      <xdr:row>38</xdr:row>
      <xdr:rowOff>54166</xdr:rowOff>
    </xdr:to>
    <xdr:cxnSp macro="">
      <xdr:nvCxnSpPr>
        <xdr:cNvPr id="529" name="直線コネクタ 528"/>
        <xdr:cNvCxnSpPr/>
      </xdr:nvCxnSpPr>
      <xdr:spPr>
        <a:xfrm>
          <a:off x="12814300" y="656899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152794</xdr:rowOff>
    </xdr:from>
    <xdr:to>
      <xdr:col>23</xdr:col>
      <xdr:colOff>568325</xdr:colOff>
      <xdr:row>38</xdr:row>
      <xdr:rowOff>82944</xdr:rowOff>
    </xdr:to>
    <xdr:sp macro="" textlink="">
      <xdr:nvSpPr>
        <xdr:cNvPr id="539" name="円/楕円 538"/>
        <xdr:cNvSpPr/>
      </xdr:nvSpPr>
      <xdr:spPr>
        <a:xfrm>
          <a:off x="16268700" y="64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131221</xdr:rowOff>
    </xdr:from>
    <xdr:ext cx="534377" cy="259045"/>
    <xdr:sp macro="" textlink="">
      <xdr:nvSpPr>
        <xdr:cNvPr id="540" name="消防費該当値テキスト"/>
        <xdr:cNvSpPr txBox="1"/>
      </xdr:nvSpPr>
      <xdr:spPr>
        <a:xfrm>
          <a:off x="16370300" y="647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164567</xdr:rowOff>
    </xdr:from>
    <xdr:to>
      <xdr:col>22</xdr:col>
      <xdr:colOff>415925</xdr:colOff>
      <xdr:row>38</xdr:row>
      <xdr:rowOff>94717</xdr:rowOff>
    </xdr:to>
    <xdr:sp macro="" textlink="">
      <xdr:nvSpPr>
        <xdr:cNvPr id="541" name="円/楕円 540"/>
        <xdr:cNvSpPr/>
      </xdr:nvSpPr>
      <xdr:spPr>
        <a:xfrm>
          <a:off x="15430500" y="65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85844</xdr:rowOff>
    </xdr:from>
    <xdr:ext cx="534377" cy="259045"/>
    <xdr:sp macro="" textlink="">
      <xdr:nvSpPr>
        <xdr:cNvPr id="542" name="テキスト ボックス 541"/>
        <xdr:cNvSpPr txBox="1"/>
      </xdr:nvSpPr>
      <xdr:spPr>
        <a:xfrm>
          <a:off x="15214111" y="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41389</xdr:rowOff>
    </xdr:from>
    <xdr:to>
      <xdr:col>21</xdr:col>
      <xdr:colOff>212725</xdr:colOff>
      <xdr:row>38</xdr:row>
      <xdr:rowOff>142989</xdr:rowOff>
    </xdr:to>
    <xdr:sp macro="" textlink="">
      <xdr:nvSpPr>
        <xdr:cNvPr id="543" name="円/楕円 542"/>
        <xdr:cNvSpPr/>
      </xdr:nvSpPr>
      <xdr:spPr>
        <a:xfrm>
          <a:off x="14541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134116</xdr:rowOff>
    </xdr:from>
    <xdr:ext cx="534377" cy="259045"/>
    <xdr:sp macro="" textlink="">
      <xdr:nvSpPr>
        <xdr:cNvPr id="544" name="テキスト ボックス 543"/>
        <xdr:cNvSpPr txBox="1"/>
      </xdr:nvSpPr>
      <xdr:spPr>
        <a:xfrm>
          <a:off x="14325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3366</xdr:rowOff>
    </xdr:from>
    <xdr:to>
      <xdr:col>20</xdr:col>
      <xdr:colOff>9525</xdr:colOff>
      <xdr:row>38</xdr:row>
      <xdr:rowOff>104966</xdr:rowOff>
    </xdr:to>
    <xdr:sp macro="" textlink="">
      <xdr:nvSpPr>
        <xdr:cNvPr id="545" name="円/楕円 544"/>
        <xdr:cNvSpPr/>
      </xdr:nvSpPr>
      <xdr:spPr>
        <a:xfrm>
          <a:off x="13652500" y="65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96093</xdr:rowOff>
    </xdr:from>
    <xdr:ext cx="534377" cy="259045"/>
    <xdr:sp macro="" textlink="">
      <xdr:nvSpPr>
        <xdr:cNvPr id="546" name="テキスト ボックス 545"/>
        <xdr:cNvSpPr txBox="1"/>
      </xdr:nvSpPr>
      <xdr:spPr>
        <a:xfrm>
          <a:off x="13436111" y="66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3099</xdr:rowOff>
    </xdr:from>
    <xdr:to>
      <xdr:col>18</xdr:col>
      <xdr:colOff>492125</xdr:colOff>
      <xdr:row>38</xdr:row>
      <xdr:rowOff>104699</xdr:rowOff>
    </xdr:to>
    <xdr:sp macro="" textlink="">
      <xdr:nvSpPr>
        <xdr:cNvPr id="547" name="円/楕円 546"/>
        <xdr:cNvSpPr/>
      </xdr:nvSpPr>
      <xdr:spPr>
        <a:xfrm>
          <a:off x="12763500" y="6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95826</xdr:rowOff>
    </xdr:from>
    <xdr:ext cx="534377" cy="259045"/>
    <xdr:sp macro="" textlink="">
      <xdr:nvSpPr>
        <xdr:cNvPr id="548" name="テキスト ボックス 547"/>
        <xdr:cNvSpPr txBox="1"/>
      </xdr:nvSpPr>
      <xdr:spPr>
        <a:xfrm>
          <a:off x="12547111" y="6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8522</xdr:rowOff>
    </xdr:from>
    <xdr:to>
      <xdr:col>23</xdr:col>
      <xdr:colOff>517525</xdr:colOff>
      <xdr:row>57</xdr:row>
      <xdr:rowOff>34792</xdr:rowOff>
    </xdr:to>
    <xdr:cxnSp macro="">
      <xdr:nvCxnSpPr>
        <xdr:cNvPr id="578" name="直線コネクタ 577"/>
        <xdr:cNvCxnSpPr/>
      </xdr:nvCxnSpPr>
      <xdr:spPr>
        <a:xfrm flipV="1">
          <a:off x="15481300" y="9609722"/>
          <a:ext cx="838200" cy="19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34792</xdr:rowOff>
    </xdr:from>
    <xdr:to>
      <xdr:col>22</xdr:col>
      <xdr:colOff>365125</xdr:colOff>
      <xdr:row>58</xdr:row>
      <xdr:rowOff>46374</xdr:rowOff>
    </xdr:to>
    <xdr:cxnSp macro="">
      <xdr:nvCxnSpPr>
        <xdr:cNvPr id="581" name="直線コネクタ 580"/>
        <xdr:cNvCxnSpPr/>
      </xdr:nvCxnSpPr>
      <xdr:spPr>
        <a:xfrm flipV="1">
          <a:off x="14592300" y="9807442"/>
          <a:ext cx="889000" cy="18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32353</xdr:rowOff>
    </xdr:from>
    <xdr:to>
      <xdr:col>21</xdr:col>
      <xdr:colOff>161925</xdr:colOff>
      <xdr:row>58</xdr:row>
      <xdr:rowOff>46374</xdr:rowOff>
    </xdr:to>
    <xdr:cxnSp macro="">
      <xdr:nvCxnSpPr>
        <xdr:cNvPr id="584" name="直線コネクタ 583"/>
        <xdr:cNvCxnSpPr/>
      </xdr:nvCxnSpPr>
      <xdr:spPr>
        <a:xfrm>
          <a:off x="13703300" y="9976453"/>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32353</xdr:rowOff>
    </xdr:from>
    <xdr:to>
      <xdr:col>19</xdr:col>
      <xdr:colOff>644525</xdr:colOff>
      <xdr:row>58</xdr:row>
      <xdr:rowOff>33001</xdr:rowOff>
    </xdr:to>
    <xdr:cxnSp macro="">
      <xdr:nvCxnSpPr>
        <xdr:cNvPr id="587" name="直線コネクタ 586"/>
        <xdr:cNvCxnSpPr/>
      </xdr:nvCxnSpPr>
      <xdr:spPr>
        <a:xfrm flipV="1">
          <a:off x="12814300" y="997645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129172</xdr:rowOff>
    </xdr:from>
    <xdr:to>
      <xdr:col>23</xdr:col>
      <xdr:colOff>568325</xdr:colOff>
      <xdr:row>56</xdr:row>
      <xdr:rowOff>59322</xdr:rowOff>
    </xdr:to>
    <xdr:sp macro="" textlink="">
      <xdr:nvSpPr>
        <xdr:cNvPr id="597" name="円/楕円 596"/>
        <xdr:cNvSpPr/>
      </xdr:nvSpPr>
      <xdr:spPr>
        <a:xfrm>
          <a:off x="16268700" y="95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152049</xdr:rowOff>
    </xdr:from>
    <xdr:ext cx="534377" cy="259045"/>
    <xdr:sp macro="" textlink="">
      <xdr:nvSpPr>
        <xdr:cNvPr id="598" name="教育費該当値テキスト"/>
        <xdr:cNvSpPr txBox="1"/>
      </xdr:nvSpPr>
      <xdr:spPr>
        <a:xfrm>
          <a:off x="16370300" y="94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155442</xdr:rowOff>
    </xdr:from>
    <xdr:to>
      <xdr:col>22</xdr:col>
      <xdr:colOff>415925</xdr:colOff>
      <xdr:row>57</xdr:row>
      <xdr:rowOff>85592</xdr:rowOff>
    </xdr:to>
    <xdr:sp macro="" textlink="">
      <xdr:nvSpPr>
        <xdr:cNvPr id="599" name="円/楕円 598"/>
        <xdr:cNvSpPr/>
      </xdr:nvSpPr>
      <xdr:spPr>
        <a:xfrm>
          <a:off x="15430500" y="97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76719</xdr:rowOff>
    </xdr:from>
    <xdr:ext cx="534377" cy="259045"/>
    <xdr:sp macro="" textlink="">
      <xdr:nvSpPr>
        <xdr:cNvPr id="600" name="テキスト ボックス 599"/>
        <xdr:cNvSpPr txBox="1"/>
      </xdr:nvSpPr>
      <xdr:spPr>
        <a:xfrm>
          <a:off x="15214111" y="9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167024</xdr:rowOff>
    </xdr:from>
    <xdr:to>
      <xdr:col>21</xdr:col>
      <xdr:colOff>212725</xdr:colOff>
      <xdr:row>58</xdr:row>
      <xdr:rowOff>97174</xdr:rowOff>
    </xdr:to>
    <xdr:sp macro="" textlink="">
      <xdr:nvSpPr>
        <xdr:cNvPr id="601" name="円/楕円 600"/>
        <xdr:cNvSpPr/>
      </xdr:nvSpPr>
      <xdr:spPr>
        <a:xfrm>
          <a:off x="14541500" y="99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88301</xdr:rowOff>
    </xdr:from>
    <xdr:ext cx="534377" cy="259045"/>
    <xdr:sp macro="" textlink="">
      <xdr:nvSpPr>
        <xdr:cNvPr id="602" name="テキスト ボックス 601"/>
        <xdr:cNvSpPr txBox="1"/>
      </xdr:nvSpPr>
      <xdr:spPr>
        <a:xfrm>
          <a:off x="14325111" y="100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153003</xdr:rowOff>
    </xdr:from>
    <xdr:to>
      <xdr:col>20</xdr:col>
      <xdr:colOff>9525</xdr:colOff>
      <xdr:row>58</xdr:row>
      <xdr:rowOff>83153</xdr:rowOff>
    </xdr:to>
    <xdr:sp macro="" textlink="">
      <xdr:nvSpPr>
        <xdr:cNvPr id="603" name="円/楕円 602"/>
        <xdr:cNvSpPr/>
      </xdr:nvSpPr>
      <xdr:spPr>
        <a:xfrm>
          <a:off x="13652500" y="9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74280</xdr:rowOff>
    </xdr:from>
    <xdr:ext cx="534377" cy="259045"/>
    <xdr:sp macro="" textlink="">
      <xdr:nvSpPr>
        <xdr:cNvPr id="604" name="テキスト ボックス 603"/>
        <xdr:cNvSpPr txBox="1"/>
      </xdr:nvSpPr>
      <xdr:spPr>
        <a:xfrm>
          <a:off x="13436111" y="100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153651</xdr:rowOff>
    </xdr:from>
    <xdr:to>
      <xdr:col>18</xdr:col>
      <xdr:colOff>492125</xdr:colOff>
      <xdr:row>58</xdr:row>
      <xdr:rowOff>83801</xdr:rowOff>
    </xdr:to>
    <xdr:sp macro="" textlink="">
      <xdr:nvSpPr>
        <xdr:cNvPr id="605" name="円/楕円 604"/>
        <xdr:cNvSpPr/>
      </xdr:nvSpPr>
      <xdr:spPr>
        <a:xfrm>
          <a:off x="12763500" y="99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74928</xdr:rowOff>
    </xdr:from>
    <xdr:ext cx="534377" cy="259045"/>
    <xdr:sp macro="" textlink="">
      <xdr:nvSpPr>
        <xdr:cNvPr id="606" name="テキスト ボックス 605"/>
        <xdr:cNvSpPr txBox="1"/>
      </xdr:nvSpPr>
      <xdr:spPr>
        <a:xfrm>
          <a:off x="12547111" y="100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20638</xdr:rowOff>
    </xdr:from>
    <xdr:to>
      <xdr:col>23</xdr:col>
      <xdr:colOff>517525</xdr:colOff>
      <xdr:row>79</xdr:row>
      <xdr:rowOff>40260</xdr:rowOff>
    </xdr:to>
    <xdr:cxnSp macro="">
      <xdr:nvCxnSpPr>
        <xdr:cNvPr id="635" name="直線コネクタ 634"/>
        <xdr:cNvCxnSpPr/>
      </xdr:nvCxnSpPr>
      <xdr:spPr>
        <a:xfrm>
          <a:off x="15481300" y="13565188"/>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145453</xdr:rowOff>
    </xdr:from>
    <xdr:to>
      <xdr:col>22</xdr:col>
      <xdr:colOff>365125</xdr:colOff>
      <xdr:row>79</xdr:row>
      <xdr:rowOff>20638</xdr:rowOff>
    </xdr:to>
    <xdr:cxnSp macro="">
      <xdr:nvCxnSpPr>
        <xdr:cNvPr id="638" name="直線コネクタ 637"/>
        <xdr:cNvCxnSpPr/>
      </xdr:nvCxnSpPr>
      <xdr:spPr>
        <a:xfrm>
          <a:off x="14592300" y="1351855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142063</xdr:rowOff>
    </xdr:from>
    <xdr:to>
      <xdr:col>21</xdr:col>
      <xdr:colOff>161925</xdr:colOff>
      <xdr:row>78</xdr:row>
      <xdr:rowOff>145453</xdr:rowOff>
    </xdr:to>
    <xdr:cxnSp macro="">
      <xdr:nvCxnSpPr>
        <xdr:cNvPr id="641" name="直線コネクタ 640"/>
        <xdr:cNvCxnSpPr/>
      </xdr:nvCxnSpPr>
      <xdr:spPr>
        <a:xfrm>
          <a:off x="13703300" y="13515163"/>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142063</xdr:rowOff>
    </xdr:from>
    <xdr:to>
      <xdr:col>19</xdr:col>
      <xdr:colOff>644525</xdr:colOff>
      <xdr:row>79</xdr:row>
      <xdr:rowOff>9550</xdr:rowOff>
    </xdr:to>
    <xdr:cxnSp macro="">
      <xdr:nvCxnSpPr>
        <xdr:cNvPr id="644" name="直線コネクタ 643"/>
        <xdr:cNvCxnSpPr/>
      </xdr:nvCxnSpPr>
      <xdr:spPr>
        <a:xfrm flipV="1">
          <a:off x="12814300" y="13515163"/>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160910</xdr:rowOff>
    </xdr:from>
    <xdr:to>
      <xdr:col>23</xdr:col>
      <xdr:colOff>568325</xdr:colOff>
      <xdr:row>79</xdr:row>
      <xdr:rowOff>91060</xdr:rowOff>
    </xdr:to>
    <xdr:sp macro="" textlink="">
      <xdr:nvSpPr>
        <xdr:cNvPr id="654" name="円/楕円 653"/>
        <xdr:cNvSpPr/>
      </xdr:nvSpPr>
      <xdr:spPr>
        <a:xfrm>
          <a:off x="162687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88550</xdr:rowOff>
    </xdr:from>
    <xdr:ext cx="378565" cy="259045"/>
    <xdr:sp macro="" textlink="">
      <xdr:nvSpPr>
        <xdr:cNvPr id="655" name="災害復旧費該当値テキスト"/>
        <xdr:cNvSpPr txBox="1"/>
      </xdr:nvSpPr>
      <xdr:spPr>
        <a:xfrm>
          <a:off x="16370300" y="1346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141288</xdr:rowOff>
    </xdr:from>
    <xdr:to>
      <xdr:col>22</xdr:col>
      <xdr:colOff>415925</xdr:colOff>
      <xdr:row>79</xdr:row>
      <xdr:rowOff>71438</xdr:rowOff>
    </xdr:to>
    <xdr:sp macro="" textlink="">
      <xdr:nvSpPr>
        <xdr:cNvPr id="656" name="円/楕円 655"/>
        <xdr:cNvSpPr/>
      </xdr:nvSpPr>
      <xdr:spPr>
        <a:xfrm>
          <a:off x="15430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62565</xdr:rowOff>
    </xdr:from>
    <xdr:ext cx="378565" cy="259045"/>
    <xdr:sp macro="" textlink="">
      <xdr:nvSpPr>
        <xdr:cNvPr id="657" name="テキスト ボックス 656"/>
        <xdr:cNvSpPr txBox="1"/>
      </xdr:nvSpPr>
      <xdr:spPr>
        <a:xfrm>
          <a:off x="15292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94653</xdr:rowOff>
    </xdr:from>
    <xdr:to>
      <xdr:col>21</xdr:col>
      <xdr:colOff>212725</xdr:colOff>
      <xdr:row>79</xdr:row>
      <xdr:rowOff>24803</xdr:rowOff>
    </xdr:to>
    <xdr:sp macro="" textlink="">
      <xdr:nvSpPr>
        <xdr:cNvPr id="658" name="円/楕円 657"/>
        <xdr:cNvSpPr/>
      </xdr:nvSpPr>
      <xdr:spPr>
        <a:xfrm>
          <a:off x="14541500" y="134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15930</xdr:rowOff>
    </xdr:from>
    <xdr:ext cx="469744" cy="259045"/>
    <xdr:sp macro="" textlink="">
      <xdr:nvSpPr>
        <xdr:cNvPr id="659" name="テキスト ボックス 658"/>
        <xdr:cNvSpPr txBox="1"/>
      </xdr:nvSpPr>
      <xdr:spPr>
        <a:xfrm>
          <a:off x="14357427" y="1356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91263</xdr:rowOff>
    </xdr:from>
    <xdr:to>
      <xdr:col>20</xdr:col>
      <xdr:colOff>9525</xdr:colOff>
      <xdr:row>79</xdr:row>
      <xdr:rowOff>21413</xdr:rowOff>
    </xdr:to>
    <xdr:sp macro="" textlink="">
      <xdr:nvSpPr>
        <xdr:cNvPr id="660" name="円/楕円 659"/>
        <xdr:cNvSpPr/>
      </xdr:nvSpPr>
      <xdr:spPr>
        <a:xfrm>
          <a:off x="13652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12540</xdr:rowOff>
    </xdr:from>
    <xdr:ext cx="469744" cy="259045"/>
    <xdr:sp macro="" textlink="">
      <xdr:nvSpPr>
        <xdr:cNvPr id="661" name="テキスト ボックス 660"/>
        <xdr:cNvSpPr txBox="1"/>
      </xdr:nvSpPr>
      <xdr:spPr>
        <a:xfrm>
          <a:off x="13468427" y="135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130200</xdr:rowOff>
    </xdr:from>
    <xdr:to>
      <xdr:col>18</xdr:col>
      <xdr:colOff>492125</xdr:colOff>
      <xdr:row>79</xdr:row>
      <xdr:rowOff>60350</xdr:rowOff>
    </xdr:to>
    <xdr:sp macro="" textlink="">
      <xdr:nvSpPr>
        <xdr:cNvPr id="662" name="円/楕円 661"/>
        <xdr:cNvSpPr/>
      </xdr:nvSpPr>
      <xdr:spPr>
        <a:xfrm>
          <a:off x="12763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51477</xdr:rowOff>
    </xdr:from>
    <xdr:ext cx="378565" cy="259045"/>
    <xdr:sp macro="" textlink="">
      <xdr:nvSpPr>
        <xdr:cNvPr id="663" name="テキスト ボックス 662"/>
        <xdr:cNvSpPr txBox="1"/>
      </xdr:nvSpPr>
      <xdr:spPr>
        <a:xfrm>
          <a:off x="12625017" y="1359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5888</xdr:rowOff>
    </xdr:from>
    <xdr:to>
      <xdr:col>23</xdr:col>
      <xdr:colOff>517525</xdr:colOff>
      <xdr:row>96</xdr:row>
      <xdr:rowOff>25662</xdr:rowOff>
    </xdr:to>
    <xdr:cxnSp macro="">
      <xdr:nvCxnSpPr>
        <xdr:cNvPr id="694" name="直線コネクタ 693"/>
        <xdr:cNvCxnSpPr/>
      </xdr:nvCxnSpPr>
      <xdr:spPr>
        <a:xfrm flipV="1">
          <a:off x="15481300" y="1646508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13072</xdr:rowOff>
    </xdr:from>
    <xdr:to>
      <xdr:col>22</xdr:col>
      <xdr:colOff>365125</xdr:colOff>
      <xdr:row>96</xdr:row>
      <xdr:rowOff>25662</xdr:rowOff>
    </xdr:to>
    <xdr:cxnSp macro="">
      <xdr:nvCxnSpPr>
        <xdr:cNvPr id="697" name="直線コネクタ 696"/>
        <xdr:cNvCxnSpPr/>
      </xdr:nvCxnSpPr>
      <xdr:spPr>
        <a:xfrm>
          <a:off x="14592300" y="1647227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170610</xdr:rowOff>
    </xdr:from>
    <xdr:to>
      <xdr:col>21</xdr:col>
      <xdr:colOff>161925</xdr:colOff>
      <xdr:row>96</xdr:row>
      <xdr:rowOff>13072</xdr:rowOff>
    </xdr:to>
    <xdr:cxnSp macro="">
      <xdr:nvCxnSpPr>
        <xdr:cNvPr id="700" name="直線コネクタ 699"/>
        <xdr:cNvCxnSpPr/>
      </xdr:nvCxnSpPr>
      <xdr:spPr>
        <a:xfrm>
          <a:off x="13703300" y="16458360"/>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170610</xdr:rowOff>
    </xdr:from>
    <xdr:to>
      <xdr:col>19</xdr:col>
      <xdr:colOff>644525</xdr:colOff>
      <xdr:row>96</xdr:row>
      <xdr:rowOff>5381</xdr:rowOff>
    </xdr:to>
    <xdr:cxnSp macro="">
      <xdr:nvCxnSpPr>
        <xdr:cNvPr id="703" name="直線コネクタ 702"/>
        <xdr:cNvCxnSpPr/>
      </xdr:nvCxnSpPr>
      <xdr:spPr>
        <a:xfrm flipV="1">
          <a:off x="12814300" y="16458360"/>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126538</xdr:rowOff>
    </xdr:from>
    <xdr:to>
      <xdr:col>23</xdr:col>
      <xdr:colOff>568325</xdr:colOff>
      <xdr:row>96</xdr:row>
      <xdr:rowOff>56688</xdr:rowOff>
    </xdr:to>
    <xdr:sp macro="" textlink="">
      <xdr:nvSpPr>
        <xdr:cNvPr id="713" name="円/楕円 712"/>
        <xdr:cNvSpPr/>
      </xdr:nvSpPr>
      <xdr:spPr>
        <a:xfrm>
          <a:off x="16268700" y="164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104965</xdr:rowOff>
    </xdr:from>
    <xdr:ext cx="534377" cy="259045"/>
    <xdr:sp macro="" textlink="">
      <xdr:nvSpPr>
        <xdr:cNvPr id="714" name="公債費該当値テキスト"/>
        <xdr:cNvSpPr txBox="1"/>
      </xdr:nvSpPr>
      <xdr:spPr>
        <a:xfrm>
          <a:off x="16370300" y="163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146312</xdr:rowOff>
    </xdr:from>
    <xdr:to>
      <xdr:col>22</xdr:col>
      <xdr:colOff>415925</xdr:colOff>
      <xdr:row>96</xdr:row>
      <xdr:rowOff>76462</xdr:rowOff>
    </xdr:to>
    <xdr:sp macro="" textlink="">
      <xdr:nvSpPr>
        <xdr:cNvPr id="715" name="円/楕円 714"/>
        <xdr:cNvSpPr/>
      </xdr:nvSpPr>
      <xdr:spPr>
        <a:xfrm>
          <a:off x="15430500" y="164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67589</xdr:rowOff>
    </xdr:from>
    <xdr:ext cx="534377" cy="259045"/>
    <xdr:sp macro="" textlink="">
      <xdr:nvSpPr>
        <xdr:cNvPr id="716" name="テキスト ボックス 715"/>
        <xdr:cNvSpPr txBox="1"/>
      </xdr:nvSpPr>
      <xdr:spPr>
        <a:xfrm>
          <a:off x="15214111" y="165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133722</xdr:rowOff>
    </xdr:from>
    <xdr:to>
      <xdr:col>21</xdr:col>
      <xdr:colOff>212725</xdr:colOff>
      <xdr:row>96</xdr:row>
      <xdr:rowOff>63872</xdr:rowOff>
    </xdr:to>
    <xdr:sp macro="" textlink="">
      <xdr:nvSpPr>
        <xdr:cNvPr id="717" name="円/楕円 716"/>
        <xdr:cNvSpPr/>
      </xdr:nvSpPr>
      <xdr:spPr>
        <a:xfrm>
          <a:off x="14541500" y="164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54999</xdr:rowOff>
    </xdr:from>
    <xdr:ext cx="534377" cy="259045"/>
    <xdr:sp macro="" textlink="">
      <xdr:nvSpPr>
        <xdr:cNvPr id="718" name="テキスト ボックス 717"/>
        <xdr:cNvSpPr txBox="1"/>
      </xdr:nvSpPr>
      <xdr:spPr>
        <a:xfrm>
          <a:off x="14325111" y="165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119810</xdr:rowOff>
    </xdr:from>
    <xdr:to>
      <xdr:col>20</xdr:col>
      <xdr:colOff>9525</xdr:colOff>
      <xdr:row>96</xdr:row>
      <xdr:rowOff>49960</xdr:rowOff>
    </xdr:to>
    <xdr:sp macro="" textlink="">
      <xdr:nvSpPr>
        <xdr:cNvPr id="719" name="円/楕円 718"/>
        <xdr:cNvSpPr/>
      </xdr:nvSpPr>
      <xdr:spPr>
        <a:xfrm>
          <a:off x="13652500" y="164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41087</xdr:rowOff>
    </xdr:from>
    <xdr:ext cx="534377" cy="259045"/>
    <xdr:sp macro="" textlink="">
      <xdr:nvSpPr>
        <xdr:cNvPr id="720" name="テキスト ボックス 719"/>
        <xdr:cNvSpPr txBox="1"/>
      </xdr:nvSpPr>
      <xdr:spPr>
        <a:xfrm>
          <a:off x="13436111" y="165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126031</xdr:rowOff>
    </xdr:from>
    <xdr:to>
      <xdr:col>18</xdr:col>
      <xdr:colOff>492125</xdr:colOff>
      <xdr:row>96</xdr:row>
      <xdr:rowOff>56181</xdr:rowOff>
    </xdr:to>
    <xdr:sp macro="" textlink="">
      <xdr:nvSpPr>
        <xdr:cNvPr id="721" name="円/楕円 720"/>
        <xdr:cNvSpPr/>
      </xdr:nvSpPr>
      <xdr:spPr>
        <a:xfrm>
          <a:off x="12763500" y="164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47308</xdr:rowOff>
    </xdr:from>
    <xdr:ext cx="534377" cy="259045"/>
    <xdr:sp macro="" textlink="">
      <xdr:nvSpPr>
        <xdr:cNvPr id="722" name="テキスト ボックス 721"/>
        <xdr:cNvSpPr txBox="1"/>
      </xdr:nvSpPr>
      <xdr:spPr>
        <a:xfrm>
          <a:off x="12547111" y="165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○主な増要因（前年度比）</a:t>
          </a:r>
          <a:endParaRPr lang="ja-JP" altLang="ja-JP" sz="1400">
            <a:effectLst/>
          </a:endParaRPr>
        </a:p>
        <a:p>
          <a:r>
            <a:rPr kumimoji="1" lang="ja-JP" altLang="ja-JP" sz="1100">
              <a:solidFill>
                <a:schemeClr val="dk1"/>
              </a:solidFill>
              <a:effectLst/>
              <a:latin typeface="+mn-lt"/>
              <a:ea typeface="+mn-ea"/>
              <a:cs typeface="+mn-cs"/>
            </a:rPr>
            <a:t>・民生費では、国民健康保険財政調整基金の取崩に伴う国民健康保険特別会計への繰出金の増（</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百万円）や民間保育所施設整備に係る投資的経費の増（</a:t>
          </a:r>
          <a:r>
            <a:rPr kumimoji="1" lang="en-US" altLang="ja-JP" sz="1100">
              <a:solidFill>
                <a:schemeClr val="dk1"/>
              </a:solidFill>
              <a:effectLst/>
              <a:latin typeface="+mn-lt"/>
              <a:ea typeface="+mn-ea"/>
              <a:cs typeface="+mn-cs"/>
            </a:rPr>
            <a:t>570</a:t>
          </a:r>
          <a:r>
            <a:rPr kumimoji="1" lang="ja-JP" altLang="ja-JP" sz="1100">
              <a:solidFill>
                <a:schemeClr val="dk1"/>
              </a:solidFill>
              <a:effectLst/>
              <a:latin typeface="+mn-lt"/>
              <a:ea typeface="+mn-ea"/>
              <a:cs typeface="+mn-cs"/>
            </a:rPr>
            <a:t>百万円）の他、障害者自立支援費等の扶助費の増加等により、全体で</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・衛生費では、病院事業会計への繰出金の増（</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百万円）や伊賀南部環境衛生組合への投資的経費の分担金の増（</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百万円）等により、全体で</a:t>
          </a:r>
          <a:r>
            <a:rPr kumimoji="1" lang="en-US" altLang="ja-JP" sz="1100">
              <a:solidFill>
                <a:schemeClr val="dk1"/>
              </a:solidFill>
              <a:effectLst/>
              <a:latin typeface="+mn-lt"/>
              <a:ea typeface="+mn-ea"/>
              <a:cs typeface="+mn-cs"/>
            </a:rPr>
            <a:t>438</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・教育費では、小中学校の耐震改修事業に係る増（</a:t>
          </a:r>
          <a:r>
            <a:rPr kumimoji="1" lang="en-US" altLang="ja-JP" sz="1100">
              <a:solidFill>
                <a:schemeClr val="dk1"/>
              </a:solidFill>
              <a:effectLst/>
              <a:latin typeface="+mn-lt"/>
              <a:ea typeface="+mn-ea"/>
              <a:cs typeface="+mn-cs"/>
            </a:rPr>
            <a:t>757</a:t>
          </a:r>
          <a:r>
            <a:rPr kumimoji="1" lang="ja-JP" altLang="ja-JP" sz="1100">
              <a:solidFill>
                <a:schemeClr val="dk1"/>
              </a:solidFill>
              <a:effectLst/>
              <a:latin typeface="+mn-lt"/>
              <a:ea typeface="+mn-ea"/>
              <a:cs typeface="+mn-cs"/>
            </a:rPr>
            <a:t>百万円）の他、市民センター増改築事業等の投資的経費が増加したことから、全体で</a:t>
          </a:r>
          <a:r>
            <a:rPr kumimoji="1" lang="en-US" altLang="ja-JP" sz="1100">
              <a:solidFill>
                <a:schemeClr val="dk1"/>
              </a:solidFill>
              <a:effectLst/>
              <a:latin typeface="+mn-lt"/>
              <a:ea typeface="+mn-ea"/>
              <a:cs typeface="+mn-cs"/>
            </a:rPr>
            <a:t>815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水道事業会計からの借入を縮小させたことから（</a:t>
          </a:r>
          <a:r>
            <a:rPr kumimoji="1" lang="en-US" altLang="ja-JP" sz="1200" baseline="0">
              <a:latin typeface="ＭＳ ゴシック" pitchFamily="49" charset="-128"/>
              <a:ea typeface="ＭＳ ゴシック" pitchFamily="49" charset="-128"/>
            </a:rPr>
            <a:t>H26</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H27</a:t>
          </a:r>
          <a:r>
            <a:rPr kumimoji="1" lang="ja-JP" altLang="en-US" sz="1200" baseline="0">
              <a:latin typeface="ＭＳ ゴシック" pitchFamily="49" charset="-128"/>
              <a:ea typeface="ＭＳ ゴシック" pitchFamily="49" charset="-128"/>
            </a:rPr>
            <a:t>：</a:t>
          </a:r>
          <a:r>
            <a:rPr kumimoji="1" lang="en-US" altLang="ja-JP" sz="1200" baseline="0">
              <a:latin typeface="ＭＳ ゴシック" pitchFamily="49" charset="-128"/>
              <a:ea typeface="ＭＳ ゴシック" pitchFamily="49" charset="-128"/>
            </a:rPr>
            <a:t>3</a:t>
          </a:r>
          <a:r>
            <a:rPr kumimoji="1" lang="ja-JP" altLang="en-US" sz="1200" baseline="0">
              <a:latin typeface="ＭＳ ゴシック" pitchFamily="49" charset="-128"/>
              <a:ea typeface="ＭＳ ゴシック" pitchFamily="49" charset="-128"/>
            </a:rPr>
            <a:t>億）、結果として、実質単年度収支の数値が悪化した。今後は、これまでの緊急・危機回避的な財政運営から脱却し、財政規律を重視した持続可能な財政構造への転換を図るため、財政調整基金の計画的な積立や市債残高の抑制に取り組むとともに、事務事業の総点検や特別会計・企業会計への繰出金の抑制、自主財源の確保など、行財政改革の取組を進めていく。</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年度決算では、前年度に引き続き、一般会計・特別会計・企業会計において、実質赤字や標準財政規模に占める</a:t>
          </a:r>
          <a:r>
            <a:rPr kumimoji="1" lang="ja-JP" altLang="en-US" sz="1100">
              <a:solidFill>
                <a:sysClr val="windowText" lastClr="000000"/>
              </a:solidFill>
              <a:effectLst/>
              <a:latin typeface="+mn-lt"/>
              <a:ea typeface="+mn-ea"/>
              <a:cs typeface="+mn-cs"/>
            </a:rPr>
            <a:t>剰余額の</a:t>
          </a:r>
          <a:r>
            <a:rPr kumimoji="1" lang="ja-JP" altLang="ja-JP" sz="1100">
              <a:solidFill>
                <a:sysClr val="windowText" lastClr="000000"/>
              </a:solidFill>
              <a:effectLst/>
              <a:latin typeface="+mn-lt"/>
              <a:ea typeface="+mn-ea"/>
              <a:cs typeface="+mn-cs"/>
            </a:rPr>
            <a:t>割合は、水道事業会計が最も大きく、この傾向はしばらく続くものと分析している。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lang="ja-JP" altLang="ja-JP" sz="1100">
              <a:solidFill>
                <a:schemeClr val="dk1"/>
              </a:solidFill>
              <a:effectLst/>
              <a:latin typeface="+mn-lt"/>
              <a:ea typeface="+mn-ea"/>
              <a:cs typeface="+mn-cs"/>
            </a:rPr>
            <a:t>公共下水道事業特別会計で、住宅団地の汚水処理施設の公共管理に伴う分担金受入があったことから、比率算定上、その分子となる準元利償還金が減（△</a:t>
          </a:r>
          <a:r>
            <a:rPr lang="en-US" altLang="ja-JP" sz="1100">
              <a:solidFill>
                <a:schemeClr val="dk1"/>
              </a:solidFill>
              <a:effectLst/>
              <a:latin typeface="+mn-lt"/>
              <a:ea typeface="+mn-ea"/>
              <a:cs typeface="+mn-cs"/>
            </a:rPr>
            <a:t>118</a:t>
          </a:r>
          <a:r>
            <a:rPr lang="ja-JP" altLang="ja-JP" sz="1100">
              <a:solidFill>
                <a:schemeClr val="dk1"/>
              </a:solidFill>
              <a:effectLst/>
              <a:latin typeface="+mn-lt"/>
              <a:ea typeface="+mn-ea"/>
              <a:cs typeface="+mn-cs"/>
            </a:rPr>
            <a:t>百万円）となった</a:t>
          </a:r>
          <a:r>
            <a:rPr lang="ja-JP" altLang="en-US" sz="1100">
              <a:solidFill>
                <a:schemeClr val="dk1"/>
              </a:solidFill>
              <a:effectLst/>
              <a:latin typeface="+mn-lt"/>
              <a:ea typeface="+mn-ea"/>
              <a:cs typeface="+mn-cs"/>
            </a:rPr>
            <a:t>ものの、第三セクター等改革推進債の元利償還金の増等、公債費が増加したこから実質公債費比率の分子の数値が</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百万円増加した。</a:t>
          </a:r>
          <a:r>
            <a:rPr kumimoji="1" lang="ja-JP" altLang="ja-JP"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en-US" sz="110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事業の進捗に伴う公共下水道事業会計への準元利償還金などの増要因から、厳しい状況が当面続く見込みであるが、普通建設事業費の抑制を図っていくこととしていることから、中長期的には市債残高が減少していく見込みであり、実質公債費比率は改善していくものと見込んで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公共下水道事業特別会計において、住宅団地の汚水処理施設の公共管理に伴う分担金受入があったことから分子となる公営企業債等繰入見込額が減となった</a:t>
          </a:r>
          <a:r>
            <a:rPr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は、病院事業や一部事務組合である伊賀南部環境衛生組合の地方債残高が減少傾向にあり、また、退職手当債の将来負担額も減少していく見通しである。さらに、市全体として投資事業の抑制を図るほか、財政調整基金についても、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年度から計画的な積立を行</a:t>
          </a:r>
          <a:r>
            <a:rPr kumimoji="1" lang="ja-JP" altLang="en-US" sz="1100">
              <a:solidFill>
                <a:sysClr val="windowText" lastClr="000000"/>
              </a:solidFill>
              <a:effectLst/>
              <a:latin typeface="+mn-lt"/>
              <a:ea typeface="+mn-ea"/>
              <a:cs typeface="+mn-cs"/>
            </a:rPr>
            <a:t>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三重県名張市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80,482
79,958
129.77
29,099,531
28,775,636
321,214
15,769,340
34,581,118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29099531</v>
      </c>
      <c r="BO4" s="379"/>
      <c r="BP4" s="379"/>
      <c r="BQ4" s="379"/>
      <c r="BR4" s="379"/>
      <c r="BS4" s="379"/>
      <c r="BT4" s="379"/>
      <c r="BU4" s="380"/>
      <c r="BV4" s="378">
        <v>27487475</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2</v>
      </c>
      <c r="CU4" s="385"/>
      <c r="CV4" s="385"/>
      <c r="CW4" s="385"/>
      <c r="CX4" s="385"/>
      <c r="CY4" s="385"/>
      <c r="CZ4" s="385"/>
      <c r="DA4" s="386"/>
      <c r="DB4" s="384">
        <v>2.6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28775636</v>
      </c>
      <c r="BO5" s="416"/>
      <c r="BP5" s="416"/>
      <c r="BQ5" s="416"/>
      <c r="BR5" s="416"/>
      <c r="BS5" s="416"/>
      <c r="BT5" s="416"/>
      <c r="BU5" s="417"/>
      <c r="BV5" s="415">
        <v>27064889</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98.6</v>
      </c>
      <c r="CU5" s="413"/>
      <c r="CV5" s="413"/>
      <c r="CW5" s="413"/>
      <c r="CX5" s="413"/>
      <c r="CY5" s="413"/>
      <c r="CZ5" s="413"/>
      <c r="DA5" s="414"/>
      <c r="DB5" s="412">
        <v>99.7</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323895</v>
      </c>
      <c r="BO6" s="416"/>
      <c r="BP6" s="416"/>
      <c r="BQ6" s="416"/>
      <c r="BR6" s="416"/>
      <c r="BS6" s="416"/>
      <c r="BT6" s="416"/>
      <c r="BU6" s="417"/>
      <c r="BV6" s="415">
        <v>422586</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108.3</v>
      </c>
      <c r="CU6" s="453"/>
      <c r="CV6" s="453"/>
      <c r="CW6" s="453"/>
      <c r="CX6" s="453"/>
      <c r="CY6" s="453"/>
      <c r="CZ6" s="453"/>
      <c r="DA6" s="454"/>
      <c r="DB6" s="452">
        <v>110.3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2681</v>
      </c>
      <c r="BO7" s="416"/>
      <c r="BP7" s="416"/>
      <c r="BQ7" s="416"/>
      <c r="BR7" s="416"/>
      <c r="BS7" s="416"/>
      <c r="BT7" s="416"/>
      <c r="BU7" s="417"/>
      <c r="BV7" s="415">
        <v>20788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15769340</v>
      </c>
      <c r="CU7" s="416"/>
      <c r="CV7" s="416"/>
      <c r="CW7" s="416"/>
      <c r="CX7" s="416"/>
      <c r="CY7" s="416"/>
      <c r="CZ7" s="416"/>
      <c r="DA7" s="417"/>
      <c r="DB7" s="415">
        <v>15525034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321214</v>
      </c>
      <c r="BO8" s="416"/>
      <c r="BP8" s="416"/>
      <c r="BQ8" s="416"/>
      <c r="BR8" s="416"/>
      <c r="BS8" s="416"/>
      <c r="BT8" s="416"/>
      <c r="BU8" s="417"/>
      <c r="BV8" s="415">
        <v>401798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78795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-80584</v>
      </c>
      <c r="BO9" s="416"/>
      <c r="BP9" s="416"/>
      <c r="BQ9" s="416"/>
      <c r="BR9" s="416"/>
      <c r="BS9" s="416"/>
      <c r="BT9" s="416"/>
      <c r="BU9" s="417"/>
      <c r="BV9" s="415">
        <v>63338</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16.5</v>
      </c>
      <c r="CU9" s="413"/>
      <c r="CV9" s="413"/>
      <c r="CW9" s="413"/>
      <c r="CX9" s="413"/>
      <c r="CY9" s="413"/>
      <c r="CZ9" s="413"/>
      <c r="DA9" s="414"/>
      <c r="DB9" s="412">
        <v>16.3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80284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201000</v>
      </c>
      <c r="BO10" s="416"/>
      <c r="BP10" s="416"/>
      <c r="BQ10" s="416"/>
      <c r="BR10" s="416"/>
      <c r="BS10" s="416"/>
      <c r="BT10" s="416"/>
      <c r="BU10" s="417"/>
      <c r="BV10" s="415">
        <v>170000</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98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v>1309</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x14ac:dyDescent="0.15">
      <c r="A12" s="138"/>
      <c r="B12" s="475" t="s">
        <v>112</v>
      </c>
      <c r="C12" s="476"/>
      <c r="D12" s="476"/>
      <c r="E12" s="476"/>
      <c r="F12" s="476"/>
      <c r="G12" s="476"/>
      <c r="H12" s="476"/>
      <c r="I12" s="476"/>
      <c r="J12" s="476"/>
      <c r="K12" s="477"/>
      <c r="L12" s="484" t="s">
        <v>113</v>
      </c>
      <c r="M12" s="485"/>
      <c r="N12" s="485"/>
      <c r="O12" s="485"/>
      <c r="P12" s="485"/>
      <c r="Q12" s="486"/>
      <c r="R12" s="487">
        <v>80482</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v>140000</v>
      </c>
      <c r="BO12" s="416"/>
      <c r="BP12" s="416"/>
      <c r="BQ12" s="416"/>
      <c r="BR12" s="416"/>
      <c r="BS12" s="416"/>
      <c r="BT12" s="416"/>
      <c r="BU12" s="417"/>
      <c r="BV12" s="415">
        <v>170000</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120</v>
      </c>
      <c r="CU12" s="456"/>
      <c r="CV12" s="456"/>
      <c r="CW12" s="456"/>
      <c r="CX12" s="456"/>
      <c r="CY12" s="456"/>
      <c r="CZ12" s="456"/>
      <c r="DA12" s="457"/>
      <c r="DB12" s="455" t="s">
        <v>120</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121</v>
      </c>
      <c r="N13" s="504"/>
      <c r="O13" s="504"/>
      <c r="P13" s="504"/>
      <c r="Q13" s="505"/>
      <c r="R13" s="496">
        <v>79958</v>
      </c>
      <c r="S13" s="497"/>
      <c r="T13" s="497"/>
      <c r="U13" s="497"/>
      <c r="V13" s="498"/>
      <c r="W13" s="431" t="s">
        <v>122</v>
      </c>
      <c r="X13" s="432"/>
      <c r="Y13" s="432"/>
      <c r="Z13" s="432"/>
      <c r="AA13" s="432"/>
      <c r="AB13" s="422"/>
      <c r="AC13" s="466">
        <v>793</v>
      </c>
      <c r="AD13" s="467"/>
      <c r="AE13" s="467"/>
      <c r="AF13" s="467"/>
      <c r="AG13" s="506"/>
      <c r="AH13" s="466">
        <v>1114</v>
      </c>
      <c r="AI13" s="467"/>
      <c r="AJ13" s="467"/>
      <c r="AK13" s="467"/>
      <c r="AL13" s="468"/>
      <c r="AM13" s="444" t="s">
        <v>123</v>
      </c>
      <c r="AN13" s="445"/>
      <c r="AO13" s="445"/>
      <c r="AP13" s="445"/>
      <c r="AQ13" s="445"/>
      <c r="AR13" s="445"/>
      <c r="AS13" s="445"/>
      <c r="AT13" s="446"/>
      <c r="AU13" s="447" t="s">
        <v>117</v>
      </c>
      <c r="AV13" s="448"/>
      <c r="AW13" s="448"/>
      <c r="AX13" s="448"/>
      <c r="AY13" s="449" t="s">
        <v>124</v>
      </c>
      <c r="AZ13" s="450"/>
      <c r="BA13" s="450"/>
      <c r="BB13" s="450"/>
      <c r="BC13" s="450"/>
      <c r="BD13" s="450"/>
      <c r="BE13" s="450"/>
      <c r="BF13" s="450"/>
      <c r="BG13" s="450"/>
      <c r="BH13" s="450"/>
      <c r="BI13" s="450"/>
      <c r="BJ13" s="450"/>
      <c r="BK13" s="450"/>
      <c r="BL13" s="450"/>
      <c r="BM13" s="451"/>
      <c r="BN13" s="415">
        <v>-19584</v>
      </c>
      <c r="BO13" s="416"/>
      <c r="BP13" s="416"/>
      <c r="BQ13" s="416"/>
      <c r="BR13" s="416"/>
      <c r="BS13" s="416"/>
      <c r="BT13" s="416"/>
      <c r="BU13" s="417"/>
      <c r="BV13" s="415">
        <v>64647</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15.5</v>
      </c>
      <c r="CU13" s="413"/>
      <c r="CV13" s="413"/>
      <c r="CW13" s="413"/>
      <c r="CX13" s="413"/>
      <c r="CY13" s="413"/>
      <c r="CZ13" s="413"/>
      <c r="DA13" s="414"/>
      <c r="DB13" s="412">
        <v>16.3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81014</v>
      </c>
      <c r="S14" s="497"/>
      <c r="T14" s="497"/>
      <c r="U14" s="497"/>
      <c r="V14" s="498"/>
      <c r="W14" s="405"/>
      <c r="X14" s="406"/>
      <c r="Y14" s="406"/>
      <c r="Z14" s="406"/>
      <c r="AA14" s="406"/>
      <c r="AB14" s="395"/>
      <c r="AC14" s="499">
        <v>2.2000000000000002</v>
      </c>
      <c r="AD14" s="500"/>
      <c r="AE14" s="500"/>
      <c r="AF14" s="500"/>
      <c r="AG14" s="501"/>
      <c r="AH14" s="499">
        <v>2.8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179.8</v>
      </c>
      <c r="CU14" s="511"/>
      <c r="CV14" s="511"/>
      <c r="CW14" s="511"/>
      <c r="CX14" s="511"/>
      <c r="CY14" s="511"/>
      <c r="CZ14" s="511"/>
      <c r="DA14" s="512"/>
      <c r="DB14" s="510">
        <v>186.8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121</v>
      </c>
      <c r="N15" s="504"/>
      <c r="O15" s="504"/>
      <c r="P15" s="504"/>
      <c r="Q15" s="505"/>
      <c r="R15" s="496">
        <v>80554</v>
      </c>
      <c r="S15" s="497"/>
      <c r="T15" s="497"/>
      <c r="U15" s="497"/>
      <c r="V15" s="498"/>
      <c r="W15" s="431" t="s">
        <v>128</v>
      </c>
      <c r="X15" s="432"/>
      <c r="Y15" s="432"/>
      <c r="Z15" s="432"/>
      <c r="AA15" s="432"/>
      <c r="AB15" s="422"/>
      <c r="AC15" s="466">
        <v>12156</v>
      </c>
      <c r="AD15" s="467"/>
      <c r="AE15" s="467"/>
      <c r="AF15" s="467"/>
      <c r="AG15" s="506"/>
      <c r="AH15" s="466">
        <v>13148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8685740</v>
      </c>
      <c r="BO15" s="379"/>
      <c r="BP15" s="379"/>
      <c r="BQ15" s="379"/>
      <c r="BR15" s="379"/>
      <c r="BS15" s="379"/>
      <c r="BT15" s="379"/>
      <c r="BU15" s="380"/>
      <c r="BV15" s="378">
        <v>8600271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33.1</v>
      </c>
      <c r="AD16" s="500"/>
      <c r="AE16" s="500"/>
      <c r="AF16" s="500"/>
      <c r="AG16" s="501"/>
      <c r="AH16" s="499">
        <v>33.299999999999997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11987653</v>
      </c>
      <c r="BO16" s="416"/>
      <c r="BP16" s="416"/>
      <c r="BQ16" s="416"/>
      <c r="BR16" s="416"/>
      <c r="BS16" s="416"/>
      <c r="BT16" s="416"/>
      <c r="BU16" s="417"/>
      <c r="BV16" s="415">
        <v>11602733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23745</v>
      </c>
      <c r="AD17" s="467"/>
      <c r="AE17" s="467"/>
      <c r="AF17" s="467"/>
      <c r="AG17" s="506"/>
      <c r="AH17" s="466">
        <v>24829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11015815</v>
      </c>
      <c r="BO17" s="416"/>
      <c r="BP17" s="416"/>
      <c r="BQ17" s="416"/>
      <c r="BR17" s="416"/>
      <c r="BS17" s="416"/>
      <c r="BT17" s="416"/>
      <c r="BU17" s="417"/>
      <c r="BV17" s="415">
        <v>11033445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129.77000000000001</v>
      </c>
      <c r="M18" s="528"/>
      <c r="N18" s="528"/>
      <c r="O18" s="528"/>
      <c r="P18" s="528"/>
      <c r="Q18" s="528"/>
      <c r="R18" s="529"/>
      <c r="S18" s="529"/>
      <c r="T18" s="529"/>
      <c r="U18" s="529"/>
      <c r="V18" s="530"/>
      <c r="W18" s="433"/>
      <c r="X18" s="434"/>
      <c r="Y18" s="434"/>
      <c r="Z18" s="434"/>
      <c r="AA18" s="434"/>
      <c r="AB18" s="425"/>
      <c r="AC18" s="531">
        <v>64.7</v>
      </c>
      <c r="AD18" s="532"/>
      <c r="AE18" s="532"/>
      <c r="AF18" s="532"/>
      <c r="AG18" s="533"/>
      <c r="AH18" s="531">
        <v>63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15944965</v>
      </c>
      <c r="BO18" s="416"/>
      <c r="BP18" s="416"/>
      <c r="BQ18" s="416"/>
      <c r="BR18" s="416"/>
      <c r="BS18" s="416"/>
      <c r="BT18" s="416"/>
      <c r="BU18" s="417"/>
      <c r="BV18" s="415">
        <v>15438524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607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18069470</v>
      </c>
      <c r="BO19" s="416"/>
      <c r="BP19" s="416"/>
      <c r="BQ19" s="416"/>
      <c r="BR19" s="416"/>
      <c r="BS19" s="416"/>
      <c r="BT19" s="416"/>
      <c r="BU19" s="417"/>
      <c r="BV19" s="415">
        <v>17837075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30595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34581118</v>
      </c>
      <c r="BO23" s="416"/>
      <c r="BP23" s="416"/>
      <c r="BQ23" s="416"/>
      <c r="BR23" s="416"/>
      <c r="BS23" s="416"/>
      <c r="BT23" s="416"/>
      <c r="BU23" s="417"/>
      <c r="BV23" s="415">
        <v>32707201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9000</v>
      </c>
      <c r="R24" s="467"/>
      <c r="S24" s="467"/>
      <c r="T24" s="467"/>
      <c r="U24" s="467"/>
      <c r="V24" s="506"/>
      <c r="W24" s="561"/>
      <c r="X24" s="549"/>
      <c r="Y24" s="550"/>
      <c r="Z24" s="465" t="s">
        <v>151</v>
      </c>
      <c r="AA24" s="445"/>
      <c r="AB24" s="445"/>
      <c r="AC24" s="445"/>
      <c r="AD24" s="445"/>
      <c r="AE24" s="445"/>
      <c r="AF24" s="445"/>
      <c r="AG24" s="446"/>
      <c r="AH24" s="466">
        <v>480</v>
      </c>
      <c r="AI24" s="467"/>
      <c r="AJ24" s="467"/>
      <c r="AK24" s="467"/>
      <c r="AL24" s="506"/>
      <c r="AM24" s="466">
        <v>1560000</v>
      </c>
      <c r="AN24" s="467"/>
      <c r="AO24" s="467"/>
      <c r="AP24" s="467"/>
      <c r="AQ24" s="467"/>
      <c r="AR24" s="506"/>
      <c r="AS24" s="466">
        <v>3250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22044182</v>
      </c>
      <c r="BO24" s="416"/>
      <c r="BP24" s="416"/>
      <c r="BQ24" s="416"/>
      <c r="BR24" s="416"/>
      <c r="BS24" s="416"/>
      <c r="BT24" s="416"/>
      <c r="BU24" s="417"/>
      <c r="BV24" s="415">
        <v>20046789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6900</v>
      </c>
      <c r="R25" s="467"/>
      <c r="S25" s="467"/>
      <c r="T25" s="467"/>
      <c r="U25" s="467"/>
      <c r="V25" s="506"/>
      <c r="W25" s="561"/>
      <c r="X25" s="549"/>
      <c r="Y25" s="550"/>
      <c r="Z25" s="465" t="s">
        <v>154</v>
      </c>
      <c r="AA25" s="445"/>
      <c r="AB25" s="445"/>
      <c r="AC25" s="445"/>
      <c r="AD25" s="445"/>
      <c r="AE25" s="445"/>
      <c r="AF25" s="445"/>
      <c r="AG25" s="446"/>
      <c r="AH25" s="466">
        <v>115</v>
      </c>
      <c r="AI25" s="467"/>
      <c r="AJ25" s="467"/>
      <c r="AK25" s="467"/>
      <c r="AL25" s="506"/>
      <c r="AM25" s="466">
        <v>362480</v>
      </c>
      <c r="AN25" s="467"/>
      <c r="AO25" s="467"/>
      <c r="AP25" s="467"/>
      <c r="AQ25" s="467"/>
      <c r="AR25" s="506"/>
      <c r="AS25" s="466">
        <v>3152</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926979</v>
      </c>
      <c r="BO25" s="379"/>
      <c r="BP25" s="379"/>
      <c r="BQ25" s="379"/>
      <c r="BR25" s="379"/>
      <c r="BS25" s="379"/>
      <c r="BT25" s="379"/>
      <c r="BU25" s="380"/>
      <c r="BV25" s="378">
        <v>1309885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5780</v>
      </c>
      <c r="R26" s="467"/>
      <c r="S26" s="467"/>
      <c r="T26" s="467"/>
      <c r="U26" s="467"/>
      <c r="V26" s="506"/>
      <c r="W26" s="561"/>
      <c r="X26" s="549"/>
      <c r="Y26" s="550"/>
      <c r="Z26" s="465" t="s">
        <v>157</v>
      </c>
      <c r="AA26" s="571"/>
      <c r="AB26" s="571"/>
      <c r="AC26" s="571"/>
      <c r="AD26" s="571"/>
      <c r="AE26" s="571"/>
      <c r="AF26" s="571"/>
      <c r="AG26" s="572"/>
      <c r="AH26" s="466">
        <v>21</v>
      </c>
      <c r="AI26" s="467"/>
      <c r="AJ26" s="467"/>
      <c r="AK26" s="467"/>
      <c r="AL26" s="506"/>
      <c r="AM26" s="466">
        <v>70623</v>
      </c>
      <c r="AN26" s="467"/>
      <c r="AO26" s="467"/>
      <c r="AP26" s="467"/>
      <c r="AQ26" s="467"/>
      <c r="AR26" s="506"/>
      <c r="AS26" s="466">
        <v>3363</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120</v>
      </c>
      <c r="BO26" s="416"/>
      <c r="BP26" s="416"/>
      <c r="BQ26" s="416"/>
      <c r="BR26" s="416"/>
      <c r="BS26" s="416"/>
      <c r="BT26" s="416"/>
      <c r="BU26" s="417"/>
      <c r="BV26" s="415" t="s">
        <v>120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5530</v>
      </c>
      <c r="R27" s="467"/>
      <c r="S27" s="467"/>
      <c r="T27" s="467"/>
      <c r="U27" s="467"/>
      <c r="V27" s="506"/>
      <c r="W27" s="561"/>
      <c r="X27" s="549"/>
      <c r="Y27" s="550"/>
      <c r="Z27" s="465" t="s">
        <v>160</v>
      </c>
      <c r="AA27" s="445"/>
      <c r="AB27" s="445"/>
      <c r="AC27" s="445"/>
      <c r="AD27" s="445"/>
      <c r="AE27" s="445"/>
      <c r="AF27" s="445"/>
      <c r="AG27" s="446"/>
      <c r="AH27" s="466">
        <v>30</v>
      </c>
      <c r="AI27" s="467"/>
      <c r="AJ27" s="467"/>
      <c r="AK27" s="467"/>
      <c r="AL27" s="506"/>
      <c r="AM27" s="466">
        <v>112166</v>
      </c>
      <c r="AN27" s="467"/>
      <c r="AO27" s="467"/>
      <c r="AP27" s="467"/>
      <c r="AQ27" s="467"/>
      <c r="AR27" s="506"/>
      <c r="AS27" s="466">
        <v>3739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360787</v>
      </c>
      <c r="BO27" s="585"/>
      <c r="BP27" s="585"/>
      <c r="BQ27" s="585"/>
      <c r="BR27" s="585"/>
      <c r="BS27" s="585"/>
      <c r="BT27" s="585"/>
      <c r="BU27" s="586"/>
      <c r="BV27" s="584">
        <v>360787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4760</v>
      </c>
      <c r="R28" s="467"/>
      <c r="S28" s="467"/>
      <c r="T28" s="467"/>
      <c r="U28" s="467"/>
      <c r="V28" s="506"/>
      <c r="W28" s="561"/>
      <c r="X28" s="549"/>
      <c r="Y28" s="550"/>
      <c r="Z28" s="465" t="s">
        <v>163</v>
      </c>
      <c r="AA28" s="445"/>
      <c r="AB28" s="445"/>
      <c r="AC28" s="445"/>
      <c r="AD28" s="445"/>
      <c r="AE28" s="445"/>
      <c r="AF28" s="445"/>
      <c r="AG28" s="446"/>
      <c r="AH28" s="466">
        <v>14</v>
      </c>
      <c r="AI28" s="467"/>
      <c r="AJ28" s="467"/>
      <c r="AK28" s="467"/>
      <c r="AL28" s="506"/>
      <c r="AM28" s="466">
        <v>38626</v>
      </c>
      <c r="AN28" s="467"/>
      <c r="AO28" s="467"/>
      <c r="AP28" s="467"/>
      <c r="AQ28" s="467"/>
      <c r="AR28" s="506"/>
      <c r="AS28" s="466">
        <v>2759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61590</v>
      </c>
      <c r="BO28" s="379"/>
      <c r="BP28" s="379"/>
      <c r="BQ28" s="379"/>
      <c r="BR28" s="379"/>
      <c r="BS28" s="379"/>
      <c r="BT28" s="379"/>
      <c r="BU28" s="380"/>
      <c r="BV28" s="378">
        <v>590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18</v>
      </c>
      <c r="M29" s="467"/>
      <c r="N29" s="467"/>
      <c r="O29" s="467"/>
      <c r="P29" s="506"/>
      <c r="Q29" s="466">
        <v>4370</v>
      </c>
      <c r="R29" s="467"/>
      <c r="S29" s="467"/>
      <c r="T29" s="467"/>
      <c r="U29" s="467"/>
      <c r="V29" s="506"/>
      <c r="W29" s="562"/>
      <c r="X29" s="563"/>
      <c r="Y29" s="564"/>
      <c r="Z29" s="465" t="s">
        <v>167</v>
      </c>
      <c r="AA29" s="445"/>
      <c r="AB29" s="445"/>
      <c r="AC29" s="445"/>
      <c r="AD29" s="445"/>
      <c r="AE29" s="445"/>
      <c r="AF29" s="445"/>
      <c r="AG29" s="446"/>
      <c r="AH29" s="466">
        <v>524</v>
      </c>
      <c r="AI29" s="467"/>
      <c r="AJ29" s="467"/>
      <c r="AK29" s="467"/>
      <c r="AL29" s="506"/>
      <c r="AM29" s="466">
        <v>1710792</v>
      </c>
      <c r="AN29" s="467"/>
      <c r="AO29" s="467"/>
      <c r="AP29" s="467"/>
      <c r="AQ29" s="467"/>
      <c r="AR29" s="506"/>
      <c r="AS29" s="466">
        <v>3265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765</v>
      </c>
      <c r="BO29" s="416"/>
      <c r="BP29" s="416"/>
      <c r="BQ29" s="416"/>
      <c r="BR29" s="416"/>
      <c r="BS29" s="416"/>
      <c r="BT29" s="416"/>
      <c r="BU29" s="417"/>
      <c r="BV29" s="415">
        <v>765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1897275</v>
      </c>
      <c r="BO30" s="585"/>
      <c r="BP30" s="585"/>
      <c r="BQ30" s="585"/>
      <c r="BR30" s="585"/>
      <c r="BS30" s="585"/>
      <c r="BT30" s="585"/>
      <c r="BU30" s="586"/>
      <c r="BV30" s="584">
        <v>2163893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伊賀南部環境衛生組合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名張セントラルパーク</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伊賀市・名張市広域行政事務組合(一般会計）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アドバンスコープ</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東山墓園造成事業特別会計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伊賀市・名張市広域行政事務組合(食肉センター特別会計）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伊賀市・名張市広域行政事務組合(農業共済事業特別会計）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三重県後期高齢者医療広域連合（一般会計）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三重県後期高齢者医療広域連合（特別会計）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三重県市町総合事務組合（一般会計）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三重県市町総合事務組合（退職手当特別会計）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三重県市町総合事務組合（デジタル地図特別会計）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三重県市町総合事務組合(共同研修特別会計）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9424063</v>
      </c>
      <c r="S5" s="613"/>
      <c r="T5" s="613"/>
      <c r="U5" s="613"/>
      <c r="V5" s="613"/>
      <c r="W5" s="613"/>
      <c r="X5" s="613"/>
      <c r="Y5" s="614"/>
      <c r="Z5" s="615">
        <v>32.4</v>
      </c>
      <c r="AA5" s="615"/>
      <c r="AB5" s="615"/>
      <c r="AC5" s="615"/>
      <c r="AD5" s="616">
        <v>9391269</v>
      </c>
      <c r="AE5" s="616"/>
      <c r="AF5" s="616"/>
      <c r="AG5" s="616"/>
      <c r="AH5" s="616"/>
      <c r="AI5" s="616"/>
      <c r="AJ5" s="616"/>
      <c r="AK5" s="616"/>
      <c r="AL5" s="617">
        <v>63.8</v>
      </c>
      <c r="AM5" s="618"/>
      <c r="AN5" s="618"/>
      <c r="AO5" s="619"/>
      <c r="AP5" s="609" t="s">
        <v>206</v>
      </c>
      <c r="AQ5" s="610"/>
      <c r="AR5" s="610"/>
      <c r="AS5" s="610"/>
      <c r="AT5" s="610"/>
      <c r="AU5" s="610"/>
      <c r="AV5" s="610"/>
      <c r="AW5" s="610"/>
      <c r="AX5" s="610"/>
      <c r="AY5" s="610"/>
      <c r="AZ5" s="610"/>
      <c r="BA5" s="610"/>
      <c r="BB5" s="610"/>
      <c r="BC5" s="610"/>
      <c r="BD5" s="610"/>
      <c r="BE5" s="610"/>
      <c r="BF5" s="611"/>
      <c r="BG5" s="623">
        <v>9424063</v>
      </c>
      <c r="BH5" s="624"/>
      <c r="BI5" s="624"/>
      <c r="BJ5" s="624"/>
      <c r="BK5" s="624"/>
      <c r="BL5" s="624"/>
      <c r="BM5" s="624"/>
      <c r="BN5" s="625"/>
      <c r="BO5" s="626">
        <v>100</v>
      </c>
      <c r="BP5" s="626"/>
      <c r="BQ5" s="626"/>
      <c r="BR5" s="626"/>
      <c r="BS5" s="627">
        <v>32794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263131</v>
      </c>
      <c r="S6" s="624"/>
      <c r="T6" s="624"/>
      <c r="U6" s="624"/>
      <c r="V6" s="624"/>
      <c r="W6" s="624"/>
      <c r="X6" s="624"/>
      <c r="Y6" s="625"/>
      <c r="Z6" s="626">
        <v>0.9</v>
      </c>
      <c r="AA6" s="626"/>
      <c r="AB6" s="626"/>
      <c r="AC6" s="626"/>
      <c r="AD6" s="627">
        <v>263131</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9424063</v>
      </c>
      <c r="BH6" s="624"/>
      <c r="BI6" s="624"/>
      <c r="BJ6" s="624"/>
      <c r="BK6" s="624"/>
      <c r="BL6" s="624"/>
      <c r="BM6" s="624"/>
      <c r="BN6" s="625"/>
      <c r="BO6" s="626">
        <v>100</v>
      </c>
      <c r="BP6" s="626"/>
      <c r="BQ6" s="626"/>
      <c r="BR6" s="626"/>
      <c r="BS6" s="627">
        <v>32794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294080</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293800</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21889</v>
      </c>
      <c r="S7" s="624"/>
      <c r="T7" s="624"/>
      <c r="U7" s="624"/>
      <c r="V7" s="624"/>
      <c r="W7" s="624"/>
      <c r="X7" s="624"/>
      <c r="Y7" s="625"/>
      <c r="Z7" s="626">
        <v>0.1</v>
      </c>
      <c r="AA7" s="626"/>
      <c r="AB7" s="626"/>
      <c r="AC7" s="626"/>
      <c r="AD7" s="627">
        <v>21889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4744161</v>
      </c>
      <c r="BH7" s="624"/>
      <c r="BI7" s="624"/>
      <c r="BJ7" s="624"/>
      <c r="BK7" s="624"/>
      <c r="BL7" s="624"/>
      <c r="BM7" s="624"/>
      <c r="BN7" s="625"/>
      <c r="BO7" s="626">
        <v>50.3</v>
      </c>
      <c r="BP7" s="626"/>
      <c r="BQ7" s="626"/>
      <c r="BR7" s="626"/>
      <c r="BS7" s="627">
        <v>32794</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3061486</v>
      </c>
      <c r="CS7" s="624"/>
      <c r="CT7" s="624"/>
      <c r="CU7" s="624"/>
      <c r="CV7" s="624"/>
      <c r="CW7" s="624"/>
      <c r="CX7" s="624"/>
      <c r="CY7" s="625"/>
      <c r="CZ7" s="626">
        <v>10.6</v>
      </c>
      <c r="DA7" s="626"/>
      <c r="DB7" s="626"/>
      <c r="DC7" s="626"/>
      <c r="DD7" s="632">
        <v>41435</v>
      </c>
      <c r="DE7" s="624"/>
      <c r="DF7" s="624"/>
      <c r="DG7" s="624"/>
      <c r="DH7" s="624"/>
      <c r="DI7" s="624"/>
      <c r="DJ7" s="624"/>
      <c r="DK7" s="624"/>
      <c r="DL7" s="624"/>
      <c r="DM7" s="624"/>
      <c r="DN7" s="624"/>
      <c r="DO7" s="624"/>
      <c r="DP7" s="625"/>
      <c r="DQ7" s="632">
        <v>2228979</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74224</v>
      </c>
      <c r="S8" s="624"/>
      <c r="T8" s="624"/>
      <c r="U8" s="624"/>
      <c r="V8" s="624"/>
      <c r="W8" s="624"/>
      <c r="X8" s="624"/>
      <c r="Y8" s="625"/>
      <c r="Z8" s="626">
        <v>0.3</v>
      </c>
      <c r="AA8" s="626"/>
      <c r="AB8" s="626"/>
      <c r="AC8" s="626"/>
      <c r="AD8" s="627">
        <v>74224</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137475</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10685583</v>
      </c>
      <c r="CS8" s="624"/>
      <c r="CT8" s="624"/>
      <c r="CU8" s="624"/>
      <c r="CV8" s="624"/>
      <c r="CW8" s="624"/>
      <c r="CX8" s="624"/>
      <c r="CY8" s="625"/>
      <c r="CZ8" s="626">
        <v>37.1</v>
      </c>
      <c r="DA8" s="626"/>
      <c r="DB8" s="626"/>
      <c r="DC8" s="626"/>
      <c r="DD8" s="632">
        <v>804833</v>
      </c>
      <c r="DE8" s="624"/>
      <c r="DF8" s="624"/>
      <c r="DG8" s="624"/>
      <c r="DH8" s="624"/>
      <c r="DI8" s="624"/>
      <c r="DJ8" s="624"/>
      <c r="DK8" s="624"/>
      <c r="DL8" s="624"/>
      <c r="DM8" s="624"/>
      <c r="DN8" s="624"/>
      <c r="DO8" s="624"/>
      <c r="DP8" s="625"/>
      <c r="DQ8" s="632">
        <v>4801090</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67247</v>
      </c>
      <c r="S9" s="624"/>
      <c r="T9" s="624"/>
      <c r="U9" s="624"/>
      <c r="V9" s="624"/>
      <c r="W9" s="624"/>
      <c r="X9" s="624"/>
      <c r="Y9" s="625"/>
      <c r="Z9" s="626">
        <v>0.2</v>
      </c>
      <c r="AA9" s="626"/>
      <c r="AB9" s="626"/>
      <c r="AC9" s="626"/>
      <c r="AD9" s="627">
        <v>67247</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3775053</v>
      </c>
      <c r="BH9" s="624"/>
      <c r="BI9" s="624"/>
      <c r="BJ9" s="624"/>
      <c r="BK9" s="624"/>
      <c r="BL9" s="624"/>
      <c r="BM9" s="624"/>
      <c r="BN9" s="625"/>
      <c r="BO9" s="626">
        <v>40.1</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4302349</v>
      </c>
      <c r="CS9" s="624"/>
      <c r="CT9" s="624"/>
      <c r="CU9" s="624"/>
      <c r="CV9" s="624"/>
      <c r="CW9" s="624"/>
      <c r="CX9" s="624"/>
      <c r="CY9" s="625"/>
      <c r="CZ9" s="626">
        <v>15</v>
      </c>
      <c r="DA9" s="626"/>
      <c r="DB9" s="626"/>
      <c r="DC9" s="626"/>
      <c r="DD9" s="632">
        <v>51285</v>
      </c>
      <c r="DE9" s="624"/>
      <c r="DF9" s="624"/>
      <c r="DG9" s="624"/>
      <c r="DH9" s="624"/>
      <c r="DI9" s="624"/>
      <c r="DJ9" s="624"/>
      <c r="DK9" s="624"/>
      <c r="DL9" s="624"/>
      <c r="DM9" s="624"/>
      <c r="DN9" s="624"/>
      <c r="DO9" s="624"/>
      <c r="DP9" s="625"/>
      <c r="DQ9" s="632">
        <v>3341166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1367793</v>
      </c>
      <c r="S10" s="624"/>
      <c r="T10" s="624"/>
      <c r="U10" s="624"/>
      <c r="V10" s="624"/>
      <c r="W10" s="624"/>
      <c r="X10" s="624"/>
      <c r="Y10" s="625"/>
      <c r="Z10" s="626">
        <v>4.7</v>
      </c>
      <c r="AA10" s="626"/>
      <c r="AB10" s="626"/>
      <c r="AC10" s="626"/>
      <c r="AD10" s="627">
        <v>1367793</v>
      </c>
      <c r="AE10" s="627"/>
      <c r="AF10" s="627"/>
      <c r="AG10" s="627"/>
      <c r="AH10" s="627"/>
      <c r="AI10" s="627"/>
      <c r="AJ10" s="627"/>
      <c r="AK10" s="627"/>
      <c r="AL10" s="628">
        <v>9.3000000000000007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184730</v>
      </c>
      <c r="BH10" s="624"/>
      <c r="BI10" s="624"/>
      <c r="BJ10" s="624"/>
      <c r="BK10" s="624"/>
      <c r="BL10" s="624"/>
      <c r="BM10" s="624"/>
      <c r="BN10" s="625"/>
      <c r="BO10" s="626">
        <v>2</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30376</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7000</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54537</v>
      </c>
      <c r="S11" s="624"/>
      <c r="T11" s="624"/>
      <c r="U11" s="624"/>
      <c r="V11" s="624"/>
      <c r="W11" s="624"/>
      <c r="X11" s="624"/>
      <c r="Y11" s="625"/>
      <c r="Z11" s="626">
        <v>0.2</v>
      </c>
      <c r="AA11" s="626"/>
      <c r="AB11" s="626"/>
      <c r="AC11" s="626"/>
      <c r="AD11" s="627">
        <v>54537</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646903</v>
      </c>
      <c r="BH11" s="624"/>
      <c r="BI11" s="624"/>
      <c r="BJ11" s="624"/>
      <c r="BK11" s="624"/>
      <c r="BL11" s="624"/>
      <c r="BM11" s="624"/>
      <c r="BN11" s="625"/>
      <c r="BO11" s="626">
        <v>6.9</v>
      </c>
      <c r="BP11" s="626"/>
      <c r="BQ11" s="626"/>
      <c r="BR11" s="626"/>
      <c r="BS11" s="632">
        <v>32794</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591038</v>
      </c>
      <c r="CS11" s="624"/>
      <c r="CT11" s="624"/>
      <c r="CU11" s="624"/>
      <c r="CV11" s="624"/>
      <c r="CW11" s="624"/>
      <c r="CX11" s="624"/>
      <c r="CY11" s="625"/>
      <c r="CZ11" s="626">
        <v>2.1</v>
      </c>
      <c r="DA11" s="626"/>
      <c r="DB11" s="626"/>
      <c r="DC11" s="626"/>
      <c r="DD11" s="632">
        <v>79544</v>
      </c>
      <c r="DE11" s="624"/>
      <c r="DF11" s="624"/>
      <c r="DG11" s="624"/>
      <c r="DH11" s="624"/>
      <c r="DI11" s="624"/>
      <c r="DJ11" s="624"/>
      <c r="DK11" s="624"/>
      <c r="DL11" s="624"/>
      <c r="DM11" s="624"/>
      <c r="DN11" s="624"/>
      <c r="DO11" s="624"/>
      <c r="DP11" s="625"/>
      <c r="DQ11" s="632">
        <v>435962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4014308</v>
      </c>
      <c r="BH12" s="624"/>
      <c r="BI12" s="624"/>
      <c r="BJ12" s="624"/>
      <c r="BK12" s="624"/>
      <c r="BL12" s="624"/>
      <c r="BM12" s="624"/>
      <c r="BN12" s="625"/>
      <c r="BO12" s="626">
        <v>42.6</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308249</v>
      </c>
      <c r="CS12" s="624"/>
      <c r="CT12" s="624"/>
      <c r="CU12" s="624"/>
      <c r="CV12" s="624"/>
      <c r="CW12" s="624"/>
      <c r="CX12" s="624"/>
      <c r="CY12" s="625"/>
      <c r="CZ12" s="626">
        <v>1.1000000000000001</v>
      </c>
      <c r="DA12" s="626"/>
      <c r="DB12" s="626"/>
      <c r="DC12" s="626"/>
      <c r="DD12" s="632" t="s">
        <v>110</v>
      </c>
      <c r="DE12" s="624"/>
      <c r="DF12" s="624"/>
      <c r="DG12" s="624"/>
      <c r="DH12" s="624"/>
      <c r="DI12" s="624"/>
      <c r="DJ12" s="624"/>
      <c r="DK12" s="624"/>
      <c r="DL12" s="624"/>
      <c r="DM12" s="624"/>
      <c r="DN12" s="624"/>
      <c r="DO12" s="624"/>
      <c r="DP12" s="625"/>
      <c r="DQ12" s="632">
        <v>176626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63670</v>
      </c>
      <c r="S13" s="624"/>
      <c r="T13" s="624"/>
      <c r="U13" s="624"/>
      <c r="V13" s="624"/>
      <c r="W13" s="624"/>
      <c r="X13" s="624"/>
      <c r="Y13" s="625"/>
      <c r="Z13" s="626">
        <v>0.2</v>
      </c>
      <c r="AA13" s="626"/>
      <c r="AB13" s="626"/>
      <c r="AC13" s="626"/>
      <c r="AD13" s="627">
        <v>63670</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4012717</v>
      </c>
      <c r="BH13" s="624"/>
      <c r="BI13" s="624"/>
      <c r="BJ13" s="624"/>
      <c r="BK13" s="624"/>
      <c r="BL13" s="624"/>
      <c r="BM13" s="624"/>
      <c r="BN13" s="625"/>
      <c r="BO13" s="626">
        <v>42.6</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1372658</v>
      </c>
      <c r="CS13" s="624"/>
      <c r="CT13" s="624"/>
      <c r="CU13" s="624"/>
      <c r="CV13" s="624"/>
      <c r="CW13" s="624"/>
      <c r="CX13" s="624"/>
      <c r="CY13" s="625"/>
      <c r="CZ13" s="626">
        <v>4.8</v>
      </c>
      <c r="DA13" s="626"/>
      <c r="DB13" s="626"/>
      <c r="DC13" s="626"/>
      <c r="DD13" s="632">
        <v>565590</v>
      </c>
      <c r="DE13" s="624"/>
      <c r="DF13" s="624"/>
      <c r="DG13" s="624"/>
      <c r="DH13" s="624"/>
      <c r="DI13" s="624"/>
      <c r="DJ13" s="624"/>
      <c r="DK13" s="624"/>
      <c r="DL13" s="624"/>
      <c r="DM13" s="624"/>
      <c r="DN13" s="624"/>
      <c r="DO13" s="624"/>
      <c r="DP13" s="625"/>
      <c r="DQ13" s="632">
        <v>744840</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174632</v>
      </c>
      <c r="BH14" s="624"/>
      <c r="BI14" s="624"/>
      <c r="BJ14" s="624"/>
      <c r="BK14" s="624"/>
      <c r="BL14" s="624"/>
      <c r="BM14" s="624"/>
      <c r="BN14" s="625"/>
      <c r="BO14" s="626">
        <v>1.9</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1192988</v>
      </c>
      <c r="CS14" s="624"/>
      <c r="CT14" s="624"/>
      <c r="CU14" s="624"/>
      <c r="CV14" s="624"/>
      <c r="CW14" s="624"/>
      <c r="CX14" s="624"/>
      <c r="CY14" s="625"/>
      <c r="CZ14" s="626">
        <v>4.0999999999999996</v>
      </c>
      <c r="DA14" s="626"/>
      <c r="DB14" s="626"/>
      <c r="DC14" s="626"/>
      <c r="DD14" s="632">
        <v>170619</v>
      </c>
      <c r="DE14" s="624"/>
      <c r="DF14" s="624"/>
      <c r="DG14" s="624"/>
      <c r="DH14" s="624"/>
      <c r="DI14" s="624"/>
      <c r="DJ14" s="624"/>
      <c r="DK14" s="624"/>
      <c r="DL14" s="624"/>
      <c r="DM14" s="624"/>
      <c r="DN14" s="624"/>
      <c r="DO14" s="624"/>
      <c r="DP14" s="625"/>
      <c r="DQ14" s="632">
        <v>1008905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51273</v>
      </c>
      <c r="S15" s="624"/>
      <c r="T15" s="624"/>
      <c r="U15" s="624"/>
      <c r="V15" s="624"/>
      <c r="W15" s="624"/>
      <c r="X15" s="624"/>
      <c r="Y15" s="625"/>
      <c r="Z15" s="626">
        <v>0.2</v>
      </c>
      <c r="AA15" s="626"/>
      <c r="AB15" s="626"/>
      <c r="AC15" s="626"/>
      <c r="AD15" s="627">
        <v>51273</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490962</v>
      </c>
      <c r="BH15" s="624"/>
      <c r="BI15" s="624"/>
      <c r="BJ15" s="624"/>
      <c r="BK15" s="624"/>
      <c r="BL15" s="624"/>
      <c r="BM15" s="624"/>
      <c r="BN15" s="625"/>
      <c r="BO15" s="626">
        <v>5.2</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3934422</v>
      </c>
      <c r="CS15" s="624"/>
      <c r="CT15" s="624"/>
      <c r="CU15" s="624"/>
      <c r="CV15" s="624"/>
      <c r="CW15" s="624"/>
      <c r="CX15" s="624"/>
      <c r="CY15" s="625"/>
      <c r="CZ15" s="626">
        <v>13.7</v>
      </c>
      <c r="DA15" s="626"/>
      <c r="DB15" s="626"/>
      <c r="DC15" s="626"/>
      <c r="DD15" s="632">
        <v>2159222</v>
      </c>
      <c r="DE15" s="624"/>
      <c r="DF15" s="624"/>
      <c r="DG15" s="624"/>
      <c r="DH15" s="624"/>
      <c r="DI15" s="624"/>
      <c r="DJ15" s="624"/>
      <c r="DK15" s="624"/>
      <c r="DL15" s="624"/>
      <c r="DM15" s="624"/>
      <c r="DN15" s="624"/>
      <c r="DO15" s="624"/>
      <c r="DP15" s="625"/>
      <c r="DQ15" s="632">
        <v>1717045</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4117579</v>
      </c>
      <c r="S16" s="624"/>
      <c r="T16" s="624"/>
      <c r="U16" s="624"/>
      <c r="V16" s="624"/>
      <c r="W16" s="624"/>
      <c r="X16" s="624"/>
      <c r="Y16" s="625"/>
      <c r="Z16" s="626">
        <v>14.1</v>
      </c>
      <c r="AA16" s="626"/>
      <c r="AB16" s="626"/>
      <c r="AC16" s="626"/>
      <c r="AD16" s="627">
        <v>3301913</v>
      </c>
      <c r="AE16" s="627"/>
      <c r="AF16" s="627"/>
      <c r="AG16" s="627"/>
      <c r="AH16" s="627"/>
      <c r="AI16" s="627"/>
      <c r="AJ16" s="627"/>
      <c r="AK16" s="627"/>
      <c r="AL16" s="628">
        <v>22.4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8877</v>
      </c>
      <c r="CS16" s="624"/>
      <c r="CT16" s="624"/>
      <c r="CU16" s="624"/>
      <c r="CV16" s="624"/>
      <c r="CW16" s="624"/>
      <c r="CX16" s="624"/>
      <c r="CY16" s="625"/>
      <c r="CZ16" s="626">
        <v>0</v>
      </c>
      <c r="DA16" s="626"/>
      <c r="DB16" s="626"/>
      <c r="DC16" s="626"/>
      <c r="DD16" s="632" t="s">
        <v>110</v>
      </c>
      <c r="DE16" s="624"/>
      <c r="DF16" s="624"/>
      <c r="DG16" s="624"/>
      <c r="DH16" s="624"/>
      <c r="DI16" s="624"/>
      <c r="DJ16" s="624"/>
      <c r="DK16" s="624"/>
      <c r="DL16" s="624"/>
      <c r="DM16" s="624"/>
      <c r="DN16" s="624"/>
      <c r="DO16" s="624"/>
      <c r="DP16" s="625"/>
      <c r="DQ16" s="632">
        <v>4168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3301913</v>
      </c>
      <c r="S17" s="624"/>
      <c r="T17" s="624"/>
      <c r="U17" s="624"/>
      <c r="V17" s="624"/>
      <c r="W17" s="624"/>
      <c r="X17" s="624"/>
      <c r="Y17" s="625"/>
      <c r="Z17" s="626">
        <v>11.3</v>
      </c>
      <c r="AA17" s="626"/>
      <c r="AB17" s="626"/>
      <c r="AC17" s="626"/>
      <c r="AD17" s="627">
        <v>3301913</v>
      </c>
      <c r="AE17" s="627"/>
      <c r="AF17" s="627"/>
      <c r="AG17" s="627"/>
      <c r="AH17" s="627"/>
      <c r="AI17" s="627"/>
      <c r="AJ17" s="627"/>
      <c r="AK17" s="627"/>
      <c r="AL17" s="628">
        <v>22.4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2993530</v>
      </c>
      <c r="CS17" s="624"/>
      <c r="CT17" s="624"/>
      <c r="CU17" s="624"/>
      <c r="CV17" s="624"/>
      <c r="CW17" s="624"/>
      <c r="CX17" s="624"/>
      <c r="CY17" s="625"/>
      <c r="CZ17" s="626">
        <v>10.4</v>
      </c>
      <c r="DA17" s="626"/>
      <c r="DB17" s="626"/>
      <c r="DC17" s="626"/>
      <c r="DD17" s="632" t="s">
        <v>110</v>
      </c>
      <c r="DE17" s="624"/>
      <c r="DF17" s="624"/>
      <c r="DG17" s="624"/>
      <c r="DH17" s="624"/>
      <c r="DI17" s="624"/>
      <c r="DJ17" s="624"/>
      <c r="DK17" s="624"/>
      <c r="DL17" s="624"/>
      <c r="DM17" s="624"/>
      <c r="DN17" s="624"/>
      <c r="DO17" s="624"/>
      <c r="DP17" s="625"/>
      <c r="DQ17" s="632">
        <v>2985994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815663</v>
      </c>
      <c r="S18" s="624"/>
      <c r="T18" s="624"/>
      <c r="U18" s="624"/>
      <c r="V18" s="624"/>
      <c r="W18" s="624"/>
      <c r="X18" s="624"/>
      <c r="Y18" s="625"/>
      <c r="Z18" s="626">
        <v>2.8</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3</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15505406</v>
      </c>
      <c r="S20" s="624"/>
      <c r="T20" s="624"/>
      <c r="U20" s="624"/>
      <c r="V20" s="624"/>
      <c r="W20" s="624"/>
      <c r="X20" s="624"/>
      <c r="Y20" s="625"/>
      <c r="Z20" s="626">
        <v>53.3</v>
      </c>
      <c r="AA20" s="626"/>
      <c r="AB20" s="626"/>
      <c r="AC20" s="626"/>
      <c r="AD20" s="627">
        <v>14656946</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28775636</v>
      </c>
      <c r="CS20" s="624"/>
      <c r="CT20" s="624"/>
      <c r="CU20" s="624"/>
      <c r="CV20" s="624"/>
      <c r="CW20" s="624"/>
      <c r="CX20" s="624"/>
      <c r="CY20" s="625"/>
      <c r="CZ20" s="626">
        <v>100</v>
      </c>
      <c r="DA20" s="626"/>
      <c r="DB20" s="626"/>
      <c r="DC20" s="626"/>
      <c r="DD20" s="632">
        <v>3872528</v>
      </c>
      <c r="DE20" s="624"/>
      <c r="DF20" s="624"/>
      <c r="DG20" s="624"/>
      <c r="DH20" s="624"/>
      <c r="DI20" s="624"/>
      <c r="DJ20" s="624"/>
      <c r="DK20" s="624"/>
      <c r="DL20" s="624"/>
      <c r="DM20" s="624"/>
      <c r="DN20" s="624"/>
      <c r="DO20" s="624"/>
      <c r="DP20" s="625"/>
      <c r="DQ20" s="632">
        <v>17745575</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11225</v>
      </c>
      <c r="S21" s="624"/>
      <c r="T21" s="624"/>
      <c r="U21" s="624"/>
      <c r="V21" s="624"/>
      <c r="W21" s="624"/>
      <c r="X21" s="624"/>
      <c r="Y21" s="625"/>
      <c r="Z21" s="626">
        <v>0</v>
      </c>
      <c r="AA21" s="626"/>
      <c r="AB21" s="626"/>
      <c r="AC21" s="626"/>
      <c r="AD21" s="627">
        <v>11225</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324075</v>
      </c>
      <c r="S22" s="624"/>
      <c r="T22" s="624"/>
      <c r="U22" s="624"/>
      <c r="V22" s="624"/>
      <c r="W22" s="624"/>
      <c r="X22" s="624"/>
      <c r="Y22" s="625"/>
      <c r="Z22" s="626">
        <v>1.1000000000000001</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258089</v>
      </c>
      <c r="S23" s="624"/>
      <c r="T23" s="624"/>
      <c r="U23" s="624"/>
      <c r="V23" s="624"/>
      <c r="W23" s="624"/>
      <c r="X23" s="624"/>
      <c r="Y23" s="625"/>
      <c r="Z23" s="626">
        <v>0.9</v>
      </c>
      <c r="AA23" s="626"/>
      <c r="AB23" s="626"/>
      <c r="AC23" s="626"/>
      <c r="AD23" s="627" t="s">
        <v>110</v>
      </c>
      <c r="AE23" s="627"/>
      <c r="AF23" s="627"/>
      <c r="AG23" s="627"/>
      <c r="AH23" s="627"/>
      <c r="AI23" s="627"/>
      <c r="AJ23" s="627"/>
      <c r="AK23" s="627"/>
      <c r="AL23" s="628" t="s">
        <v>110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45119</v>
      </c>
      <c r="S24" s="624"/>
      <c r="T24" s="624"/>
      <c r="U24" s="624"/>
      <c r="V24" s="624"/>
      <c r="W24" s="624"/>
      <c r="X24" s="624"/>
      <c r="Y24" s="625"/>
      <c r="Z24" s="626">
        <v>0.2</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14081006</v>
      </c>
      <c r="CS24" s="613"/>
      <c r="CT24" s="613"/>
      <c r="CU24" s="613"/>
      <c r="CV24" s="613"/>
      <c r="CW24" s="613"/>
      <c r="CX24" s="613"/>
      <c r="CY24" s="614"/>
      <c r="CZ24" s="650">
        <v>48.9</v>
      </c>
      <c r="DA24" s="651"/>
      <c r="DB24" s="651"/>
      <c r="DC24" s="652"/>
      <c r="DD24" s="649">
        <v>9070330</v>
      </c>
      <c r="DE24" s="613"/>
      <c r="DF24" s="613"/>
      <c r="DG24" s="613"/>
      <c r="DH24" s="613"/>
      <c r="DI24" s="613"/>
      <c r="DJ24" s="613"/>
      <c r="DK24" s="614"/>
      <c r="DL24" s="649">
        <v>8933513</v>
      </c>
      <c r="DM24" s="613"/>
      <c r="DN24" s="613"/>
      <c r="DO24" s="613"/>
      <c r="DP24" s="613"/>
      <c r="DQ24" s="613"/>
      <c r="DR24" s="613"/>
      <c r="DS24" s="613"/>
      <c r="DT24" s="613"/>
      <c r="DU24" s="613"/>
      <c r="DV24" s="614"/>
      <c r="DW24" s="617">
        <v>55.3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4152909</v>
      </c>
      <c r="S25" s="624"/>
      <c r="T25" s="624"/>
      <c r="U25" s="624"/>
      <c r="V25" s="624"/>
      <c r="W25" s="624"/>
      <c r="X25" s="624"/>
      <c r="Y25" s="625"/>
      <c r="Z25" s="626">
        <v>14.3</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5008584</v>
      </c>
      <c r="CS25" s="655"/>
      <c r="CT25" s="655"/>
      <c r="CU25" s="655"/>
      <c r="CV25" s="655"/>
      <c r="CW25" s="655"/>
      <c r="CX25" s="655"/>
      <c r="CY25" s="656"/>
      <c r="CZ25" s="657">
        <v>17.399999999999999</v>
      </c>
      <c r="DA25" s="658"/>
      <c r="DB25" s="658"/>
      <c r="DC25" s="659"/>
      <c r="DD25" s="632">
        <v>4245363</v>
      </c>
      <c r="DE25" s="655"/>
      <c r="DF25" s="655"/>
      <c r="DG25" s="655"/>
      <c r="DH25" s="655"/>
      <c r="DI25" s="655"/>
      <c r="DJ25" s="655"/>
      <c r="DK25" s="656"/>
      <c r="DL25" s="632">
        <v>4108713</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3284529</v>
      </c>
      <c r="CS26" s="624"/>
      <c r="CT26" s="624"/>
      <c r="CU26" s="624"/>
      <c r="CV26" s="624"/>
      <c r="CW26" s="624"/>
      <c r="CX26" s="624"/>
      <c r="CY26" s="625"/>
      <c r="CZ26" s="657">
        <v>11.4</v>
      </c>
      <c r="DA26" s="658"/>
      <c r="DB26" s="658"/>
      <c r="DC26" s="659"/>
      <c r="DD26" s="632">
        <v>2918756</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2133688</v>
      </c>
      <c r="S27" s="624"/>
      <c r="T27" s="624"/>
      <c r="U27" s="624"/>
      <c r="V27" s="624"/>
      <c r="W27" s="624"/>
      <c r="X27" s="624"/>
      <c r="Y27" s="625"/>
      <c r="Z27" s="626">
        <v>7.3</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9424063</v>
      </c>
      <c r="BH27" s="624"/>
      <c r="BI27" s="624"/>
      <c r="BJ27" s="624"/>
      <c r="BK27" s="624"/>
      <c r="BL27" s="624"/>
      <c r="BM27" s="624"/>
      <c r="BN27" s="625"/>
      <c r="BO27" s="626">
        <v>100</v>
      </c>
      <c r="BP27" s="626"/>
      <c r="BQ27" s="626"/>
      <c r="BR27" s="626"/>
      <c r="BS27" s="632">
        <v>32794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6078892</v>
      </c>
      <c r="CS27" s="655"/>
      <c r="CT27" s="655"/>
      <c r="CU27" s="655"/>
      <c r="CV27" s="655"/>
      <c r="CW27" s="655"/>
      <c r="CX27" s="655"/>
      <c r="CY27" s="656"/>
      <c r="CZ27" s="657">
        <v>21.1</v>
      </c>
      <c r="DA27" s="658"/>
      <c r="DB27" s="658"/>
      <c r="DC27" s="659"/>
      <c r="DD27" s="632">
        <v>1838973</v>
      </c>
      <c r="DE27" s="655"/>
      <c r="DF27" s="655"/>
      <c r="DG27" s="655"/>
      <c r="DH27" s="655"/>
      <c r="DI27" s="655"/>
      <c r="DJ27" s="655"/>
      <c r="DK27" s="656"/>
      <c r="DL27" s="632">
        <v>1838806</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98668</v>
      </c>
      <c r="S28" s="624"/>
      <c r="T28" s="624"/>
      <c r="U28" s="624"/>
      <c r="V28" s="624"/>
      <c r="W28" s="624"/>
      <c r="X28" s="624"/>
      <c r="Y28" s="625"/>
      <c r="Z28" s="626">
        <v>0.3</v>
      </c>
      <c r="AA28" s="626"/>
      <c r="AB28" s="626"/>
      <c r="AC28" s="626"/>
      <c r="AD28" s="627">
        <v>28580</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2993530</v>
      </c>
      <c r="CS28" s="624"/>
      <c r="CT28" s="624"/>
      <c r="CU28" s="624"/>
      <c r="CV28" s="624"/>
      <c r="CW28" s="624"/>
      <c r="CX28" s="624"/>
      <c r="CY28" s="625"/>
      <c r="CZ28" s="657">
        <v>10.4</v>
      </c>
      <c r="DA28" s="658"/>
      <c r="DB28" s="658"/>
      <c r="DC28" s="659"/>
      <c r="DD28" s="632">
        <v>2985994</v>
      </c>
      <c r="DE28" s="624"/>
      <c r="DF28" s="624"/>
      <c r="DG28" s="624"/>
      <c r="DH28" s="624"/>
      <c r="DI28" s="624"/>
      <c r="DJ28" s="624"/>
      <c r="DK28" s="625"/>
      <c r="DL28" s="632">
        <v>2985994</v>
      </c>
      <c r="DM28" s="624"/>
      <c r="DN28" s="624"/>
      <c r="DO28" s="624"/>
      <c r="DP28" s="624"/>
      <c r="DQ28" s="624"/>
      <c r="DR28" s="624"/>
      <c r="DS28" s="624"/>
      <c r="DT28" s="624"/>
      <c r="DU28" s="624"/>
      <c r="DV28" s="625"/>
      <c r="DW28" s="628">
        <v>18.5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68326</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56</v>
      </c>
      <c r="CG29" s="638"/>
      <c r="CH29" s="638"/>
      <c r="CI29" s="638"/>
      <c r="CJ29" s="638"/>
      <c r="CK29" s="638"/>
      <c r="CL29" s="638"/>
      <c r="CM29" s="638"/>
      <c r="CN29" s="638"/>
      <c r="CO29" s="638"/>
      <c r="CP29" s="638"/>
      <c r="CQ29" s="639"/>
      <c r="CR29" s="623">
        <v>2991923</v>
      </c>
      <c r="CS29" s="655"/>
      <c r="CT29" s="655"/>
      <c r="CU29" s="655"/>
      <c r="CV29" s="655"/>
      <c r="CW29" s="655"/>
      <c r="CX29" s="655"/>
      <c r="CY29" s="656"/>
      <c r="CZ29" s="657">
        <v>10.4</v>
      </c>
      <c r="DA29" s="658"/>
      <c r="DB29" s="658"/>
      <c r="DC29" s="659"/>
      <c r="DD29" s="632">
        <v>2984387</v>
      </c>
      <c r="DE29" s="655"/>
      <c r="DF29" s="655"/>
      <c r="DG29" s="655"/>
      <c r="DH29" s="655"/>
      <c r="DI29" s="655"/>
      <c r="DJ29" s="655"/>
      <c r="DK29" s="656"/>
      <c r="DL29" s="632">
        <v>2984387</v>
      </c>
      <c r="DM29" s="655"/>
      <c r="DN29" s="655"/>
      <c r="DO29" s="655"/>
      <c r="DP29" s="655"/>
      <c r="DQ29" s="655"/>
      <c r="DR29" s="655"/>
      <c r="DS29" s="655"/>
      <c r="DT29" s="655"/>
      <c r="DU29" s="655"/>
      <c r="DV29" s="656"/>
      <c r="DW29" s="628">
        <v>18.5</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1057449</v>
      </c>
      <c r="S30" s="624"/>
      <c r="T30" s="624"/>
      <c r="U30" s="624"/>
      <c r="V30" s="624"/>
      <c r="W30" s="624"/>
      <c r="X30" s="624"/>
      <c r="Y30" s="625"/>
      <c r="Z30" s="626">
        <v>3.6</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167</v>
      </c>
      <c r="AY30" s="610"/>
      <c r="AZ30" s="610"/>
      <c r="BA30" s="610"/>
      <c r="BB30" s="610"/>
      <c r="BC30" s="610"/>
      <c r="BD30" s="610"/>
      <c r="BE30" s="610"/>
      <c r="BF30" s="611"/>
      <c r="BG30" s="681">
        <v>99</v>
      </c>
      <c r="BH30" s="682"/>
      <c r="BI30" s="682"/>
      <c r="BJ30" s="682"/>
      <c r="BK30" s="682"/>
      <c r="BL30" s="682"/>
      <c r="BM30" s="618">
        <v>96.8</v>
      </c>
      <c r="BN30" s="682"/>
      <c r="BO30" s="682"/>
      <c r="BP30" s="682"/>
      <c r="BQ30" s="683"/>
      <c r="BR30" s="681">
        <v>98.8</v>
      </c>
      <c r="BS30" s="682"/>
      <c r="BT30" s="682"/>
      <c r="BU30" s="682"/>
      <c r="BV30" s="682"/>
      <c r="BW30" s="682"/>
      <c r="BX30" s="618">
        <v>96.3</v>
      </c>
      <c r="BY30" s="682"/>
      <c r="BZ30" s="682"/>
      <c r="CA30" s="682"/>
      <c r="CB30" s="683"/>
      <c r="CD30" s="686"/>
      <c r="CE30" s="687"/>
      <c r="CF30" s="637" t="s">
        <v>289</v>
      </c>
      <c r="CG30" s="638"/>
      <c r="CH30" s="638"/>
      <c r="CI30" s="638"/>
      <c r="CJ30" s="638"/>
      <c r="CK30" s="638"/>
      <c r="CL30" s="638"/>
      <c r="CM30" s="638"/>
      <c r="CN30" s="638"/>
      <c r="CO30" s="638"/>
      <c r="CP30" s="638"/>
      <c r="CQ30" s="639"/>
      <c r="CR30" s="623">
        <v>2657483</v>
      </c>
      <c r="CS30" s="624"/>
      <c r="CT30" s="624"/>
      <c r="CU30" s="624"/>
      <c r="CV30" s="624"/>
      <c r="CW30" s="624"/>
      <c r="CX30" s="624"/>
      <c r="CY30" s="625"/>
      <c r="CZ30" s="657">
        <v>9.1999999999999993</v>
      </c>
      <c r="DA30" s="658"/>
      <c r="DB30" s="658"/>
      <c r="DC30" s="659"/>
      <c r="DD30" s="632">
        <v>2649947</v>
      </c>
      <c r="DE30" s="624"/>
      <c r="DF30" s="624"/>
      <c r="DG30" s="624"/>
      <c r="DH30" s="624"/>
      <c r="DI30" s="624"/>
      <c r="DJ30" s="624"/>
      <c r="DK30" s="625"/>
      <c r="DL30" s="632">
        <v>2649947</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422586</v>
      </c>
      <c r="S31" s="624"/>
      <c r="T31" s="624"/>
      <c r="U31" s="624"/>
      <c r="V31" s="624"/>
      <c r="W31" s="624"/>
      <c r="X31" s="624"/>
      <c r="Y31" s="625"/>
      <c r="Z31" s="626">
        <v>1.5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97.7</v>
      </c>
      <c r="BN31" s="679"/>
      <c r="BO31" s="679"/>
      <c r="BP31" s="679"/>
      <c r="BQ31" s="680"/>
      <c r="BR31" s="678">
        <v>99</v>
      </c>
      <c r="BS31" s="655"/>
      <c r="BT31" s="655"/>
      <c r="BU31" s="655"/>
      <c r="BV31" s="655"/>
      <c r="BW31" s="655"/>
      <c r="BX31" s="629">
        <v>97.3</v>
      </c>
      <c r="BY31" s="679"/>
      <c r="BZ31" s="679"/>
      <c r="CA31" s="679"/>
      <c r="CB31" s="680"/>
      <c r="CD31" s="686"/>
      <c r="CE31" s="687"/>
      <c r="CF31" s="637" t="s">
        <v>293</v>
      </c>
      <c r="CG31" s="638"/>
      <c r="CH31" s="638"/>
      <c r="CI31" s="638"/>
      <c r="CJ31" s="638"/>
      <c r="CK31" s="638"/>
      <c r="CL31" s="638"/>
      <c r="CM31" s="638"/>
      <c r="CN31" s="638"/>
      <c r="CO31" s="638"/>
      <c r="CP31" s="638"/>
      <c r="CQ31" s="639"/>
      <c r="CR31" s="623">
        <v>334440</v>
      </c>
      <c r="CS31" s="655"/>
      <c r="CT31" s="655"/>
      <c r="CU31" s="655"/>
      <c r="CV31" s="655"/>
      <c r="CW31" s="655"/>
      <c r="CX31" s="655"/>
      <c r="CY31" s="656"/>
      <c r="CZ31" s="657">
        <v>1.2</v>
      </c>
      <c r="DA31" s="658"/>
      <c r="DB31" s="658"/>
      <c r="DC31" s="659"/>
      <c r="DD31" s="632">
        <v>334440</v>
      </c>
      <c r="DE31" s="655"/>
      <c r="DF31" s="655"/>
      <c r="DG31" s="655"/>
      <c r="DH31" s="655"/>
      <c r="DI31" s="655"/>
      <c r="DJ31" s="655"/>
      <c r="DK31" s="656"/>
      <c r="DL31" s="632">
        <v>334440</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490591</v>
      </c>
      <c r="S32" s="624"/>
      <c r="T32" s="624"/>
      <c r="U32" s="624"/>
      <c r="V32" s="624"/>
      <c r="W32" s="624"/>
      <c r="X32" s="624"/>
      <c r="Y32" s="625"/>
      <c r="Z32" s="626">
        <v>1.7</v>
      </c>
      <c r="AA32" s="626"/>
      <c r="AB32" s="626"/>
      <c r="AC32" s="626"/>
      <c r="AD32" s="627">
        <v>19487</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98.9</v>
      </c>
      <c r="BH32" s="691"/>
      <c r="BI32" s="691"/>
      <c r="BJ32" s="691"/>
      <c r="BK32" s="691"/>
      <c r="BL32" s="691"/>
      <c r="BM32" s="692">
        <v>95.4</v>
      </c>
      <c r="BN32" s="691"/>
      <c r="BO32" s="691"/>
      <c r="BP32" s="691"/>
      <c r="BQ32" s="693"/>
      <c r="BR32" s="690">
        <v>98.5</v>
      </c>
      <c r="BS32" s="691"/>
      <c r="BT32" s="691"/>
      <c r="BU32" s="691"/>
      <c r="BV32" s="691"/>
      <c r="BW32" s="691"/>
      <c r="BX32" s="692">
        <v>94.7</v>
      </c>
      <c r="BY32" s="691"/>
      <c r="BZ32" s="691"/>
      <c r="CA32" s="691"/>
      <c r="CB32" s="693"/>
      <c r="CD32" s="688"/>
      <c r="CE32" s="689"/>
      <c r="CF32" s="637" t="s">
        <v>296</v>
      </c>
      <c r="CG32" s="638"/>
      <c r="CH32" s="638"/>
      <c r="CI32" s="638"/>
      <c r="CJ32" s="638"/>
      <c r="CK32" s="638"/>
      <c r="CL32" s="638"/>
      <c r="CM32" s="638"/>
      <c r="CN32" s="638"/>
      <c r="CO32" s="638"/>
      <c r="CP32" s="638"/>
      <c r="CQ32" s="639"/>
      <c r="CR32" s="623">
        <v>1607</v>
      </c>
      <c r="CS32" s="624"/>
      <c r="CT32" s="624"/>
      <c r="CU32" s="624"/>
      <c r="CV32" s="624"/>
      <c r="CW32" s="624"/>
      <c r="CX32" s="624"/>
      <c r="CY32" s="625"/>
      <c r="CZ32" s="657">
        <v>0</v>
      </c>
      <c r="DA32" s="658"/>
      <c r="DB32" s="658"/>
      <c r="DC32" s="659"/>
      <c r="DD32" s="632">
        <v>1607</v>
      </c>
      <c r="DE32" s="624"/>
      <c r="DF32" s="624"/>
      <c r="DG32" s="624"/>
      <c r="DH32" s="624"/>
      <c r="DI32" s="624"/>
      <c r="DJ32" s="624"/>
      <c r="DK32" s="625"/>
      <c r="DL32" s="632">
        <v>1607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4531400</v>
      </c>
      <c r="S33" s="624"/>
      <c r="T33" s="624"/>
      <c r="U33" s="624"/>
      <c r="V33" s="624"/>
      <c r="W33" s="624"/>
      <c r="X33" s="624"/>
      <c r="Y33" s="625"/>
      <c r="Z33" s="626">
        <v>15.6</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10813225</v>
      </c>
      <c r="CS33" s="655"/>
      <c r="CT33" s="655"/>
      <c r="CU33" s="655"/>
      <c r="CV33" s="655"/>
      <c r="CW33" s="655"/>
      <c r="CX33" s="655"/>
      <c r="CY33" s="656"/>
      <c r="CZ33" s="657">
        <v>37.6</v>
      </c>
      <c r="DA33" s="658"/>
      <c r="DB33" s="658"/>
      <c r="DC33" s="659"/>
      <c r="DD33" s="632">
        <v>8448541</v>
      </c>
      <c r="DE33" s="655"/>
      <c r="DF33" s="655"/>
      <c r="DG33" s="655"/>
      <c r="DH33" s="655"/>
      <c r="DI33" s="655"/>
      <c r="DJ33" s="655"/>
      <c r="DK33" s="656"/>
      <c r="DL33" s="632">
        <v>7011452</v>
      </c>
      <c r="DM33" s="655"/>
      <c r="DN33" s="655"/>
      <c r="DO33" s="655"/>
      <c r="DP33" s="655"/>
      <c r="DQ33" s="655"/>
      <c r="DR33" s="655"/>
      <c r="DS33" s="655"/>
      <c r="DT33" s="655"/>
      <c r="DU33" s="655"/>
      <c r="DV33" s="656"/>
      <c r="DW33" s="628">
        <v>43.4</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2908545</v>
      </c>
      <c r="CS34" s="624"/>
      <c r="CT34" s="624"/>
      <c r="CU34" s="624"/>
      <c r="CV34" s="624"/>
      <c r="CW34" s="624"/>
      <c r="CX34" s="624"/>
      <c r="CY34" s="625"/>
      <c r="CZ34" s="657">
        <v>10.1</v>
      </c>
      <c r="DA34" s="658"/>
      <c r="DB34" s="658"/>
      <c r="DC34" s="659"/>
      <c r="DD34" s="632">
        <v>2235194</v>
      </c>
      <c r="DE34" s="624"/>
      <c r="DF34" s="624"/>
      <c r="DG34" s="624"/>
      <c r="DH34" s="624"/>
      <c r="DI34" s="624"/>
      <c r="DJ34" s="624"/>
      <c r="DK34" s="625"/>
      <c r="DL34" s="632">
        <v>2092152</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1451500</v>
      </c>
      <c r="S35" s="624"/>
      <c r="T35" s="624"/>
      <c r="U35" s="624"/>
      <c r="V35" s="624"/>
      <c r="W35" s="624"/>
      <c r="X35" s="624"/>
      <c r="Y35" s="625"/>
      <c r="Z35" s="626">
        <v>5</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4487092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150461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264979</v>
      </c>
      <c r="CS35" s="655"/>
      <c r="CT35" s="655"/>
      <c r="CU35" s="655"/>
      <c r="CV35" s="655"/>
      <c r="CW35" s="655"/>
      <c r="CX35" s="655"/>
      <c r="CY35" s="656"/>
      <c r="CZ35" s="657">
        <v>0.9</v>
      </c>
      <c r="DA35" s="658"/>
      <c r="DB35" s="658"/>
      <c r="DC35" s="659"/>
      <c r="DD35" s="632">
        <v>217193</v>
      </c>
      <c r="DE35" s="655"/>
      <c r="DF35" s="655"/>
      <c r="DG35" s="655"/>
      <c r="DH35" s="655"/>
      <c r="DI35" s="655"/>
      <c r="DJ35" s="655"/>
      <c r="DK35" s="656"/>
      <c r="DL35" s="632">
        <v>212587</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29099531</v>
      </c>
      <c r="S36" s="696"/>
      <c r="T36" s="696"/>
      <c r="U36" s="696"/>
      <c r="V36" s="696"/>
      <c r="W36" s="696"/>
      <c r="X36" s="696"/>
      <c r="Y36" s="697"/>
      <c r="Z36" s="698">
        <v>100</v>
      </c>
      <c r="AA36" s="698"/>
      <c r="AB36" s="698"/>
      <c r="AC36" s="698"/>
      <c r="AD36" s="699">
        <v>14716238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1683398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-164526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4125420</v>
      </c>
      <c r="CS36" s="624"/>
      <c r="CT36" s="624"/>
      <c r="CU36" s="624"/>
      <c r="CV36" s="624"/>
      <c r="CW36" s="624"/>
      <c r="CX36" s="624"/>
      <c r="CY36" s="625"/>
      <c r="CZ36" s="657">
        <v>14.3</v>
      </c>
      <c r="DA36" s="658"/>
      <c r="DB36" s="658"/>
      <c r="DC36" s="659"/>
      <c r="DD36" s="632">
        <v>3297371</v>
      </c>
      <c r="DE36" s="624"/>
      <c r="DF36" s="624"/>
      <c r="DG36" s="624"/>
      <c r="DH36" s="624"/>
      <c r="DI36" s="624"/>
      <c r="DJ36" s="624"/>
      <c r="DK36" s="625"/>
      <c r="DL36" s="632">
        <v>2867365</v>
      </c>
      <c r="DM36" s="624"/>
      <c r="DN36" s="624"/>
      <c r="DO36" s="624"/>
      <c r="DP36" s="624"/>
      <c r="DQ36" s="624"/>
      <c r="DR36" s="624"/>
      <c r="DS36" s="624"/>
      <c r="DT36" s="624"/>
      <c r="DU36" s="624"/>
      <c r="DV36" s="625"/>
      <c r="DW36" s="628">
        <v>17.7</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371168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11605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1491968</v>
      </c>
      <c r="CS37" s="655"/>
      <c r="CT37" s="655"/>
      <c r="CU37" s="655"/>
      <c r="CV37" s="655"/>
      <c r="CW37" s="655"/>
      <c r="CX37" s="655"/>
      <c r="CY37" s="656"/>
      <c r="CZ37" s="657">
        <v>5.2</v>
      </c>
      <c r="DA37" s="658"/>
      <c r="DB37" s="658"/>
      <c r="DC37" s="659"/>
      <c r="DD37" s="632">
        <v>1311555</v>
      </c>
      <c r="DE37" s="655"/>
      <c r="DF37" s="655"/>
      <c r="DG37" s="655"/>
      <c r="DH37" s="655"/>
      <c r="DI37" s="655"/>
      <c r="DJ37" s="655"/>
      <c r="DK37" s="656"/>
      <c r="DL37" s="632">
        <v>1301841</v>
      </c>
      <c r="DM37" s="655"/>
      <c r="DN37" s="655"/>
      <c r="DO37" s="655"/>
      <c r="DP37" s="655"/>
      <c r="DQ37" s="655"/>
      <c r="DR37" s="655"/>
      <c r="DS37" s="655"/>
      <c r="DT37" s="655"/>
      <c r="DU37" s="655"/>
      <c r="DV37" s="656"/>
      <c r="DW37" s="628">
        <v>8.1</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111548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19064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2670450</v>
      </c>
      <c r="CS38" s="624"/>
      <c r="CT38" s="624"/>
      <c r="CU38" s="624"/>
      <c r="CV38" s="624"/>
      <c r="CW38" s="624"/>
      <c r="CX38" s="624"/>
      <c r="CY38" s="625"/>
      <c r="CZ38" s="657">
        <v>9.3000000000000007</v>
      </c>
      <c r="DA38" s="658"/>
      <c r="DB38" s="658"/>
      <c r="DC38" s="659"/>
      <c r="DD38" s="632">
        <v>2004787</v>
      </c>
      <c r="DE38" s="624"/>
      <c r="DF38" s="624"/>
      <c r="DG38" s="624"/>
      <c r="DH38" s="624"/>
      <c r="DI38" s="624"/>
      <c r="DJ38" s="624"/>
      <c r="DK38" s="625"/>
      <c r="DL38" s="632">
        <v>1839348</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10239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322116</v>
      </c>
      <c r="CS39" s="655"/>
      <c r="CT39" s="655"/>
      <c r="CU39" s="655"/>
      <c r="CV39" s="655"/>
      <c r="CW39" s="655"/>
      <c r="CX39" s="655"/>
      <c r="CY39" s="656"/>
      <c r="CZ39" s="657">
        <v>1.1000000000000001</v>
      </c>
      <c r="DA39" s="658"/>
      <c r="DB39" s="658"/>
      <c r="DC39" s="659"/>
      <c r="DD39" s="632">
        <v>233085</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704762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521715</v>
      </c>
      <c r="CS40" s="624"/>
      <c r="CT40" s="624"/>
      <c r="CU40" s="624"/>
      <c r="CV40" s="624"/>
      <c r="CW40" s="624"/>
      <c r="CX40" s="624"/>
      <c r="CY40" s="625"/>
      <c r="CZ40" s="657">
        <v>1.8</v>
      </c>
      <c r="DA40" s="658"/>
      <c r="DB40" s="658"/>
      <c r="DC40" s="659"/>
      <c r="DD40" s="632">
        <v>460911</v>
      </c>
      <c r="DE40" s="624"/>
      <c r="DF40" s="624"/>
      <c r="DG40" s="624"/>
      <c r="DH40" s="624"/>
      <c r="DI40" s="624"/>
      <c r="DJ40" s="624"/>
      <c r="DK40" s="625"/>
      <c r="DL40" s="632" t="s">
        <v>321</v>
      </c>
      <c r="DM40" s="624"/>
      <c r="DN40" s="624"/>
      <c r="DO40" s="624"/>
      <c r="DP40" s="624"/>
      <c r="DQ40" s="624"/>
      <c r="DR40" s="624"/>
      <c r="DS40" s="624"/>
      <c r="DT40" s="624"/>
      <c r="DU40" s="624"/>
      <c r="DV40" s="625"/>
      <c r="DW40" s="628" t="s">
        <v>321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1605977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328</v>
      </c>
      <c r="CS41" s="655"/>
      <c r="CT41" s="655"/>
      <c r="CU41" s="655"/>
      <c r="CV41" s="655"/>
      <c r="CW41" s="655"/>
      <c r="CX41" s="655"/>
      <c r="CY41" s="656"/>
      <c r="CZ41" s="657" t="s">
        <v>328</v>
      </c>
      <c r="DA41" s="658"/>
      <c r="DB41" s="658"/>
      <c r="DC41" s="659"/>
      <c r="DD41" s="632" t="s">
        <v>328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3881405</v>
      </c>
      <c r="CS42" s="624"/>
      <c r="CT42" s="624"/>
      <c r="CU42" s="624"/>
      <c r="CV42" s="624"/>
      <c r="CW42" s="624"/>
      <c r="CX42" s="624"/>
      <c r="CY42" s="625"/>
      <c r="CZ42" s="657">
        <v>13.5</v>
      </c>
      <c r="DA42" s="706"/>
      <c r="DB42" s="706"/>
      <c r="DC42" s="707"/>
      <c r="DD42" s="632">
        <v>226704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48276</v>
      </c>
      <c r="CS43" s="655"/>
      <c r="CT43" s="655"/>
      <c r="CU43" s="655"/>
      <c r="CV43" s="655"/>
      <c r="CW43" s="655"/>
      <c r="CX43" s="655"/>
      <c r="CY43" s="656"/>
      <c r="CZ43" s="657">
        <v>0.2</v>
      </c>
      <c r="DA43" s="658"/>
      <c r="DB43" s="658"/>
      <c r="DC43" s="659"/>
      <c r="DD43" s="632">
        <v>48276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285</v>
      </c>
      <c r="CE44" s="730"/>
      <c r="CF44" s="620" t="s">
        <v>334</v>
      </c>
      <c r="CG44" s="621"/>
      <c r="CH44" s="621"/>
      <c r="CI44" s="621"/>
      <c r="CJ44" s="621"/>
      <c r="CK44" s="621"/>
      <c r="CL44" s="621"/>
      <c r="CM44" s="621"/>
      <c r="CN44" s="621"/>
      <c r="CO44" s="621"/>
      <c r="CP44" s="621"/>
      <c r="CQ44" s="622"/>
      <c r="CR44" s="623">
        <v>3872528</v>
      </c>
      <c r="CS44" s="624"/>
      <c r="CT44" s="624"/>
      <c r="CU44" s="624"/>
      <c r="CV44" s="624"/>
      <c r="CW44" s="624"/>
      <c r="CX44" s="624"/>
      <c r="CY44" s="625"/>
      <c r="CZ44" s="657">
        <v>13.5</v>
      </c>
      <c r="DA44" s="706"/>
      <c r="DB44" s="706"/>
      <c r="DC44" s="707"/>
      <c r="DD44" s="632">
        <v>222536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2222871</v>
      </c>
      <c r="CS45" s="655"/>
      <c r="CT45" s="655"/>
      <c r="CU45" s="655"/>
      <c r="CV45" s="655"/>
      <c r="CW45" s="655"/>
      <c r="CX45" s="655"/>
      <c r="CY45" s="656"/>
      <c r="CZ45" s="657">
        <v>7.7</v>
      </c>
      <c r="DA45" s="658"/>
      <c r="DB45" s="658"/>
      <c r="DC45" s="659"/>
      <c r="DD45" s="632">
        <v>1334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1633729</v>
      </c>
      <c r="CS46" s="624"/>
      <c r="CT46" s="624"/>
      <c r="CU46" s="624"/>
      <c r="CV46" s="624"/>
      <c r="CW46" s="624"/>
      <c r="CX46" s="624"/>
      <c r="CY46" s="625"/>
      <c r="CZ46" s="657">
        <v>5.7</v>
      </c>
      <c r="DA46" s="706"/>
      <c r="DB46" s="706"/>
      <c r="DC46" s="707"/>
      <c r="DD46" s="632">
        <v>220995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8877</v>
      </c>
      <c r="CS47" s="655"/>
      <c r="CT47" s="655"/>
      <c r="CU47" s="655"/>
      <c r="CV47" s="655"/>
      <c r="CW47" s="655"/>
      <c r="CX47" s="655"/>
      <c r="CY47" s="656"/>
      <c r="CZ47" s="657">
        <v>0</v>
      </c>
      <c r="DA47" s="658"/>
      <c r="DB47" s="658"/>
      <c r="DC47" s="659"/>
      <c r="DD47" s="632">
        <v>4168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28775636</v>
      </c>
      <c r="CS49" s="691"/>
      <c r="CT49" s="691"/>
      <c r="CU49" s="691"/>
      <c r="CV49" s="691"/>
      <c r="CW49" s="691"/>
      <c r="CX49" s="691"/>
      <c r="CY49" s="718"/>
      <c r="CZ49" s="719">
        <v>100</v>
      </c>
      <c r="DA49" s="720"/>
      <c r="DB49" s="720"/>
      <c r="DC49" s="721"/>
      <c r="DD49" s="722">
        <v>17745575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29062</v>
      </c>
      <c r="R7" s="753"/>
      <c r="S7" s="753"/>
      <c r="T7" s="753"/>
      <c r="U7" s="753"/>
      <c r="V7" s="753">
        <v>28751</v>
      </c>
      <c r="W7" s="753"/>
      <c r="X7" s="753"/>
      <c r="Y7" s="753"/>
      <c r="Z7" s="753"/>
      <c r="AA7" s="753">
        <f>Q7-V7</f>
        <v>311</v>
      </c>
      <c r="AB7" s="753"/>
      <c r="AC7" s="753"/>
      <c r="AD7" s="753"/>
      <c r="AE7" s="754"/>
      <c r="AF7" s="755">
        <v>308</v>
      </c>
      <c r="AG7" s="756"/>
      <c r="AH7" s="756"/>
      <c r="AI7" s="756"/>
      <c r="AJ7" s="757"/>
      <c r="AK7" s="792">
        <v>1057</v>
      </c>
      <c r="AL7" s="793"/>
      <c r="AM7" s="793"/>
      <c r="AN7" s="793"/>
      <c r="AO7" s="793"/>
      <c r="AP7" s="793">
        <v>34558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8</v>
      </c>
      <c r="CI7" s="790"/>
      <c r="CJ7" s="790"/>
      <c r="CK7" s="790"/>
      <c r="CL7" s="791"/>
      <c r="CM7" s="789">
        <v>403</v>
      </c>
      <c r="CN7" s="790"/>
      <c r="CO7" s="790"/>
      <c r="CP7" s="790"/>
      <c r="CQ7" s="791"/>
      <c r="CR7" s="789">
        <v>25</v>
      </c>
      <c r="CS7" s="790"/>
      <c r="CT7" s="790"/>
      <c r="CU7" s="790"/>
      <c r="CV7" s="791"/>
      <c r="CW7" s="789" t="s">
        <v>554</v>
      </c>
      <c r="CX7" s="790"/>
      <c r="CY7" s="790"/>
      <c r="CZ7" s="790"/>
      <c r="DA7" s="791"/>
      <c r="DB7" s="789" t="s">
        <v>552</v>
      </c>
      <c r="DC7" s="790"/>
      <c r="DD7" s="790"/>
      <c r="DE7" s="790"/>
      <c r="DF7" s="791"/>
      <c r="DG7" s="789" t="s">
        <v>476</v>
      </c>
      <c r="DH7" s="790"/>
      <c r="DI7" s="790"/>
      <c r="DJ7" s="790"/>
      <c r="DK7" s="791"/>
      <c r="DL7" s="789" t="s">
        <v>476</v>
      </c>
      <c r="DM7" s="790"/>
      <c r="DN7" s="790"/>
      <c r="DO7" s="790"/>
      <c r="DP7" s="791"/>
      <c r="DQ7" s="789" t="s">
        <v>476</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29</v>
      </c>
      <c r="R8" s="777"/>
      <c r="S8" s="777"/>
      <c r="T8" s="777"/>
      <c r="U8" s="777"/>
      <c r="V8" s="777">
        <v>21</v>
      </c>
      <c r="W8" s="777"/>
      <c r="X8" s="777"/>
      <c r="Y8" s="777"/>
      <c r="Z8" s="777"/>
      <c r="AA8" s="777">
        <f t="shared" ref="AA8" si="0">Q8-V8</f>
        <v>8</v>
      </c>
      <c r="AB8" s="777"/>
      <c r="AC8" s="777"/>
      <c r="AD8" s="777"/>
      <c r="AE8" s="778"/>
      <c r="AF8" s="779">
        <v>8</v>
      </c>
      <c r="AG8" s="780"/>
      <c r="AH8" s="780"/>
      <c r="AI8" s="780"/>
      <c r="AJ8" s="781"/>
      <c r="AK8" s="782" t="s">
        <v>534</v>
      </c>
      <c r="AL8" s="783"/>
      <c r="AM8" s="783"/>
      <c r="AN8" s="783"/>
      <c r="AO8" s="783"/>
      <c r="AP8" s="783">
        <v>23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78</v>
      </c>
      <c r="CI8" s="800"/>
      <c r="CJ8" s="800"/>
      <c r="CK8" s="800"/>
      <c r="CL8" s="801"/>
      <c r="CM8" s="799">
        <v>1129</v>
      </c>
      <c r="CN8" s="800"/>
      <c r="CO8" s="800"/>
      <c r="CP8" s="800"/>
      <c r="CQ8" s="801"/>
      <c r="CR8" s="799">
        <v>5</v>
      </c>
      <c r="CS8" s="800"/>
      <c r="CT8" s="800"/>
      <c r="CU8" s="800"/>
      <c r="CV8" s="801"/>
      <c r="CW8" s="799">
        <v>14</v>
      </c>
      <c r="CX8" s="800"/>
      <c r="CY8" s="800"/>
      <c r="CZ8" s="800"/>
      <c r="DA8" s="801"/>
      <c r="DB8" s="799" t="s">
        <v>476</v>
      </c>
      <c r="DC8" s="800"/>
      <c r="DD8" s="800"/>
      <c r="DE8" s="800"/>
      <c r="DF8" s="801"/>
      <c r="DG8" s="799" t="s">
        <v>476</v>
      </c>
      <c r="DH8" s="800"/>
      <c r="DI8" s="800"/>
      <c r="DJ8" s="800"/>
      <c r="DK8" s="801"/>
      <c r="DL8" s="799" t="s">
        <v>476</v>
      </c>
      <c r="DM8" s="800"/>
      <c r="DN8" s="800"/>
      <c r="DO8" s="800"/>
      <c r="DP8" s="801"/>
      <c r="DQ8" s="799" t="s">
        <v>476</v>
      </c>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40</v>
      </c>
      <c r="R9" s="777"/>
      <c r="S9" s="777"/>
      <c r="T9" s="777"/>
      <c r="U9" s="777"/>
      <c r="V9" s="777">
        <v>35</v>
      </c>
      <c r="W9" s="777"/>
      <c r="X9" s="777"/>
      <c r="Y9" s="777"/>
      <c r="Z9" s="777"/>
      <c r="AA9" s="777">
        <v>6</v>
      </c>
      <c r="AB9" s="777"/>
      <c r="AC9" s="777"/>
      <c r="AD9" s="777"/>
      <c r="AE9" s="778"/>
      <c r="AF9" s="779">
        <v>6</v>
      </c>
      <c r="AG9" s="780"/>
      <c r="AH9" s="780"/>
      <c r="AI9" s="780"/>
      <c r="AJ9" s="781"/>
      <c r="AK9" s="782" t="s">
        <v>534</v>
      </c>
      <c r="AL9" s="783"/>
      <c r="AM9" s="783"/>
      <c r="AN9" s="783"/>
      <c r="AO9" s="783"/>
      <c r="AP9" s="783" t="s">
        <v>554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29100</v>
      </c>
      <c r="R23" s="812"/>
      <c r="S23" s="812"/>
      <c r="T23" s="812"/>
      <c r="U23" s="812"/>
      <c r="V23" s="812">
        <v>28776</v>
      </c>
      <c r="W23" s="812"/>
      <c r="X23" s="812"/>
      <c r="Y23" s="812"/>
      <c r="Z23" s="812"/>
      <c r="AA23" s="812">
        <v>324</v>
      </c>
      <c r="AB23" s="812"/>
      <c r="AC23" s="812"/>
      <c r="AD23" s="812"/>
      <c r="AE23" s="813"/>
      <c r="AF23" s="814">
        <v>321</v>
      </c>
      <c r="AG23" s="812"/>
      <c r="AH23" s="812"/>
      <c r="AI23" s="812"/>
      <c r="AJ23" s="815"/>
      <c r="AK23" s="816"/>
      <c r="AL23" s="817"/>
      <c r="AM23" s="817"/>
      <c r="AN23" s="817"/>
      <c r="AO23" s="817"/>
      <c r="AP23" s="812">
        <f>AP7+AP8</f>
        <v>34581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9997</v>
      </c>
      <c r="R28" s="841"/>
      <c r="S28" s="841"/>
      <c r="T28" s="841"/>
      <c r="U28" s="841"/>
      <c r="V28" s="841">
        <v>9846</v>
      </c>
      <c r="W28" s="841"/>
      <c r="X28" s="841"/>
      <c r="Y28" s="841"/>
      <c r="Z28" s="841"/>
      <c r="AA28" s="841">
        <v>150</v>
      </c>
      <c r="AB28" s="841"/>
      <c r="AC28" s="841"/>
      <c r="AD28" s="841"/>
      <c r="AE28" s="842"/>
      <c r="AF28" s="843">
        <v>150</v>
      </c>
      <c r="AG28" s="841"/>
      <c r="AH28" s="841"/>
      <c r="AI28" s="841"/>
      <c r="AJ28" s="844"/>
      <c r="AK28" s="845">
        <v>705</v>
      </c>
      <c r="AL28" s="836"/>
      <c r="AM28" s="836"/>
      <c r="AN28" s="836"/>
      <c r="AO28" s="836"/>
      <c r="AP28" s="836" t="s">
        <v>476</v>
      </c>
      <c r="AQ28" s="836"/>
      <c r="AR28" s="836"/>
      <c r="AS28" s="836"/>
      <c r="AT28" s="836"/>
      <c r="AU28" s="836" t="s">
        <v>476</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6115</v>
      </c>
      <c r="R29" s="777"/>
      <c r="S29" s="777"/>
      <c r="T29" s="777"/>
      <c r="U29" s="777"/>
      <c r="V29" s="777">
        <v>6048</v>
      </c>
      <c r="W29" s="777"/>
      <c r="X29" s="777"/>
      <c r="Y29" s="777"/>
      <c r="Z29" s="777"/>
      <c r="AA29" s="777">
        <v>66</v>
      </c>
      <c r="AB29" s="777"/>
      <c r="AC29" s="777"/>
      <c r="AD29" s="777"/>
      <c r="AE29" s="778"/>
      <c r="AF29" s="779">
        <v>66</v>
      </c>
      <c r="AG29" s="780"/>
      <c r="AH29" s="780"/>
      <c r="AI29" s="780"/>
      <c r="AJ29" s="781"/>
      <c r="AK29" s="848">
        <v>801</v>
      </c>
      <c r="AL29" s="849"/>
      <c r="AM29" s="849"/>
      <c r="AN29" s="849"/>
      <c r="AO29" s="849"/>
      <c r="AP29" s="849" t="s">
        <v>476</v>
      </c>
      <c r="AQ29" s="849"/>
      <c r="AR29" s="849"/>
      <c r="AS29" s="849"/>
      <c r="AT29" s="849"/>
      <c r="AU29" s="849" t="s">
        <v>476</v>
      </c>
      <c r="AV29" s="849"/>
      <c r="AW29" s="849"/>
      <c r="AX29" s="849"/>
      <c r="AY29" s="849"/>
      <c r="AZ29" s="850" t="s">
        <v>476</v>
      </c>
      <c r="BA29" s="851"/>
      <c r="BB29" s="851"/>
      <c r="BC29" s="851"/>
      <c r="BD29" s="852"/>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782</v>
      </c>
      <c r="R30" s="777"/>
      <c r="S30" s="777"/>
      <c r="T30" s="777"/>
      <c r="U30" s="777"/>
      <c r="V30" s="777">
        <v>782</v>
      </c>
      <c r="W30" s="777"/>
      <c r="X30" s="777"/>
      <c r="Y30" s="777"/>
      <c r="Z30" s="777"/>
      <c r="AA30" s="777">
        <v>1</v>
      </c>
      <c r="AB30" s="777"/>
      <c r="AC30" s="777"/>
      <c r="AD30" s="777"/>
      <c r="AE30" s="778"/>
      <c r="AF30" s="779">
        <v>1</v>
      </c>
      <c r="AG30" s="780"/>
      <c r="AH30" s="780"/>
      <c r="AI30" s="780"/>
      <c r="AJ30" s="781"/>
      <c r="AK30" s="848">
        <v>174</v>
      </c>
      <c r="AL30" s="849"/>
      <c r="AM30" s="849"/>
      <c r="AN30" s="849"/>
      <c r="AO30" s="849"/>
      <c r="AP30" s="849" t="s">
        <v>476</v>
      </c>
      <c r="AQ30" s="849"/>
      <c r="AR30" s="849"/>
      <c r="AS30" s="849"/>
      <c r="AT30" s="849"/>
      <c r="AU30" s="849" t="s">
        <v>476</v>
      </c>
      <c r="AV30" s="849"/>
      <c r="AW30" s="849"/>
      <c r="AX30" s="849"/>
      <c r="AY30" s="849"/>
      <c r="AZ30" s="850" t="s">
        <v>476</v>
      </c>
      <c r="BA30" s="851"/>
      <c r="BB30" s="851"/>
      <c r="BC30" s="851"/>
      <c r="BD30" s="852"/>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1775</v>
      </c>
      <c r="R31" s="777"/>
      <c r="S31" s="777"/>
      <c r="T31" s="777"/>
      <c r="U31" s="777"/>
      <c r="V31" s="777">
        <v>1698</v>
      </c>
      <c r="W31" s="777"/>
      <c r="X31" s="777"/>
      <c r="Y31" s="777"/>
      <c r="Z31" s="777"/>
      <c r="AA31" s="777">
        <v>77</v>
      </c>
      <c r="AB31" s="777"/>
      <c r="AC31" s="777"/>
      <c r="AD31" s="777"/>
      <c r="AE31" s="778"/>
      <c r="AF31" s="779">
        <v>1711</v>
      </c>
      <c r="AG31" s="780"/>
      <c r="AH31" s="780"/>
      <c r="AI31" s="780"/>
      <c r="AJ31" s="781"/>
      <c r="AK31" s="848">
        <v>112</v>
      </c>
      <c r="AL31" s="849"/>
      <c r="AM31" s="849"/>
      <c r="AN31" s="849"/>
      <c r="AO31" s="849"/>
      <c r="AP31" s="849">
        <v>911</v>
      </c>
      <c r="AQ31" s="849"/>
      <c r="AR31" s="849"/>
      <c r="AS31" s="849"/>
      <c r="AT31" s="849"/>
      <c r="AU31" s="849">
        <v>476</v>
      </c>
      <c r="AV31" s="849"/>
      <c r="AW31" s="849"/>
      <c r="AX31" s="849"/>
      <c r="AY31" s="849"/>
      <c r="AZ31" s="850" t="s">
        <v>476</v>
      </c>
      <c r="BA31" s="851"/>
      <c r="BB31" s="851"/>
      <c r="BC31" s="851"/>
      <c r="BD31" s="852"/>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5817</v>
      </c>
      <c r="R32" s="777"/>
      <c r="S32" s="777"/>
      <c r="T32" s="777"/>
      <c r="U32" s="777"/>
      <c r="V32" s="777">
        <v>5516</v>
      </c>
      <c r="W32" s="777"/>
      <c r="X32" s="777"/>
      <c r="Y32" s="777"/>
      <c r="Z32" s="777"/>
      <c r="AA32" s="777">
        <v>301</v>
      </c>
      <c r="AB32" s="777"/>
      <c r="AC32" s="777"/>
      <c r="AD32" s="777"/>
      <c r="AE32" s="778"/>
      <c r="AF32" s="779">
        <v>18</v>
      </c>
      <c r="AG32" s="780"/>
      <c r="AH32" s="780"/>
      <c r="AI32" s="780"/>
      <c r="AJ32" s="781"/>
      <c r="AK32" s="848">
        <v>1683</v>
      </c>
      <c r="AL32" s="849"/>
      <c r="AM32" s="849"/>
      <c r="AN32" s="849"/>
      <c r="AO32" s="849"/>
      <c r="AP32" s="849">
        <v>6022</v>
      </c>
      <c r="AQ32" s="849"/>
      <c r="AR32" s="849"/>
      <c r="AS32" s="849"/>
      <c r="AT32" s="849"/>
      <c r="AU32" s="849">
        <v>4083</v>
      </c>
      <c r="AV32" s="849"/>
      <c r="AW32" s="849"/>
      <c r="AX32" s="849"/>
      <c r="AY32" s="849"/>
      <c r="AZ32" s="850" t="s">
        <v>476</v>
      </c>
      <c r="BA32" s="851"/>
      <c r="BB32" s="851"/>
      <c r="BC32" s="851"/>
      <c r="BD32" s="852"/>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632</v>
      </c>
      <c r="R33" s="777"/>
      <c r="S33" s="777"/>
      <c r="T33" s="777"/>
      <c r="U33" s="777"/>
      <c r="V33" s="777">
        <v>615</v>
      </c>
      <c r="W33" s="777"/>
      <c r="X33" s="777"/>
      <c r="Y33" s="777"/>
      <c r="Z33" s="777"/>
      <c r="AA33" s="777">
        <v>17</v>
      </c>
      <c r="AB33" s="777"/>
      <c r="AC33" s="777"/>
      <c r="AD33" s="777"/>
      <c r="AE33" s="778"/>
      <c r="AF33" s="779">
        <v>17</v>
      </c>
      <c r="AG33" s="780"/>
      <c r="AH33" s="780"/>
      <c r="AI33" s="780"/>
      <c r="AJ33" s="781"/>
      <c r="AK33" s="848">
        <v>194</v>
      </c>
      <c r="AL33" s="849"/>
      <c r="AM33" s="849"/>
      <c r="AN33" s="849"/>
      <c r="AO33" s="849"/>
      <c r="AP33" s="849">
        <v>3644</v>
      </c>
      <c r="AQ33" s="849"/>
      <c r="AR33" s="849"/>
      <c r="AS33" s="849"/>
      <c r="AT33" s="849"/>
      <c r="AU33" s="849">
        <v>3105</v>
      </c>
      <c r="AV33" s="849"/>
      <c r="AW33" s="849"/>
      <c r="AX33" s="849"/>
      <c r="AY33" s="849"/>
      <c r="AZ33" s="850" t="s">
        <v>476</v>
      </c>
      <c r="BA33" s="851"/>
      <c r="BB33" s="851"/>
      <c r="BC33" s="851"/>
      <c r="BD33" s="852"/>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2066</v>
      </c>
      <c r="R34" s="777"/>
      <c r="S34" s="777"/>
      <c r="T34" s="777"/>
      <c r="U34" s="777"/>
      <c r="V34" s="777">
        <v>1995</v>
      </c>
      <c r="W34" s="777"/>
      <c r="X34" s="777"/>
      <c r="Y34" s="777"/>
      <c r="Z34" s="777"/>
      <c r="AA34" s="777">
        <v>72</v>
      </c>
      <c r="AB34" s="777"/>
      <c r="AC34" s="777"/>
      <c r="AD34" s="777"/>
      <c r="AE34" s="778"/>
      <c r="AF34" s="779">
        <v>43</v>
      </c>
      <c r="AG34" s="780"/>
      <c r="AH34" s="780"/>
      <c r="AI34" s="780"/>
      <c r="AJ34" s="781"/>
      <c r="AK34" s="848">
        <v>177</v>
      </c>
      <c r="AL34" s="849"/>
      <c r="AM34" s="849"/>
      <c r="AN34" s="849"/>
      <c r="AO34" s="849"/>
      <c r="AP34" s="849">
        <v>9061</v>
      </c>
      <c r="AQ34" s="849"/>
      <c r="AR34" s="849"/>
      <c r="AS34" s="849"/>
      <c r="AT34" s="849"/>
      <c r="AU34" s="849">
        <v>4902</v>
      </c>
      <c r="AV34" s="849"/>
      <c r="AW34" s="849"/>
      <c r="AX34" s="849"/>
      <c r="AY34" s="849"/>
      <c r="AZ34" s="850" t="s">
        <v>476</v>
      </c>
      <c r="BA34" s="851"/>
      <c r="BB34" s="851"/>
      <c r="BC34" s="851"/>
      <c r="BD34" s="852"/>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3"/>
      <c r="BA35" s="853"/>
      <c r="BB35" s="853"/>
      <c r="BC35" s="853"/>
      <c r="BD35" s="853"/>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3"/>
      <c r="BA36" s="853"/>
      <c r="BB36" s="853"/>
      <c r="BC36" s="853"/>
      <c r="BD36" s="853"/>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3"/>
      <c r="BA37" s="853"/>
      <c r="BB37" s="853"/>
      <c r="BC37" s="853"/>
      <c r="BD37" s="853"/>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3"/>
      <c r="BA38" s="853"/>
      <c r="BB38" s="853"/>
      <c r="BC38" s="853"/>
      <c r="BD38" s="853"/>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3"/>
      <c r="BA39" s="853"/>
      <c r="BB39" s="853"/>
      <c r="BC39" s="853"/>
      <c r="BD39" s="853"/>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3"/>
      <c r="BA40" s="853"/>
      <c r="BB40" s="853"/>
      <c r="BC40" s="853"/>
      <c r="BD40" s="853"/>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3"/>
      <c r="BA41" s="853"/>
      <c r="BB41" s="853"/>
      <c r="BC41" s="853"/>
      <c r="BD41" s="853"/>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3"/>
      <c r="BA42" s="853"/>
      <c r="BB42" s="853"/>
      <c r="BC42" s="853"/>
      <c r="BD42" s="853"/>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3"/>
      <c r="BA43" s="853"/>
      <c r="BB43" s="853"/>
      <c r="BC43" s="853"/>
      <c r="BD43" s="853"/>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3"/>
      <c r="BA44" s="853"/>
      <c r="BB44" s="853"/>
      <c r="BC44" s="853"/>
      <c r="BD44" s="853"/>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3"/>
      <c r="BA45" s="853"/>
      <c r="BB45" s="853"/>
      <c r="BC45" s="853"/>
      <c r="BD45" s="853"/>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3"/>
      <c r="BA46" s="853"/>
      <c r="BB46" s="853"/>
      <c r="BC46" s="853"/>
      <c r="BD46" s="853"/>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3"/>
      <c r="BA47" s="853"/>
      <c r="BB47" s="853"/>
      <c r="BC47" s="853"/>
      <c r="BD47" s="853"/>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3"/>
      <c r="BA48" s="853"/>
      <c r="BB48" s="853"/>
      <c r="BC48" s="853"/>
      <c r="BD48" s="853"/>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3"/>
      <c r="BA49" s="853"/>
      <c r="BB49" s="853"/>
      <c r="BC49" s="853"/>
      <c r="BD49" s="853"/>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6"/>
      <c r="BF62" s="846"/>
      <c r="BG62" s="846"/>
      <c r="BH62" s="846"/>
      <c r="BI62" s="847"/>
      <c r="BJ62" s="866"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388</v>
      </c>
      <c r="C63" s="809"/>
      <c r="D63" s="809"/>
      <c r="E63" s="809"/>
      <c r="F63" s="809"/>
      <c r="G63" s="809"/>
      <c r="H63" s="809"/>
      <c r="I63" s="809"/>
      <c r="J63" s="809"/>
      <c r="K63" s="809"/>
      <c r="L63" s="809"/>
      <c r="M63" s="809"/>
      <c r="N63" s="809"/>
      <c r="O63" s="809"/>
      <c r="P63" s="810"/>
      <c r="Q63" s="859"/>
      <c r="R63" s="860"/>
      <c r="S63" s="860"/>
      <c r="T63" s="860"/>
      <c r="U63" s="860"/>
      <c r="V63" s="860"/>
      <c r="W63" s="860"/>
      <c r="X63" s="860"/>
      <c r="Y63" s="860"/>
      <c r="Z63" s="860"/>
      <c r="AA63" s="860"/>
      <c r="AB63" s="860"/>
      <c r="AC63" s="860"/>
      <c r="AD63" s="860"/>
      <c r="AE63" s="861"/>
      <c r="AF63" s="862">
        <v>2007</v>
      </c>
      <c r="AG63" s="863"/>
      <c r="AH63" s="863"/>
      <c r="AI63" s="863"/>
      <c r="AJ63" s="864"/>
      <c r="AK63" s="865"/>
      <c r="AL63" s="860"/>
      <c r="AM63" s="860"/>
      <c r="AN63" s="860"/>
      <c r="AO63" s="860"/>
      <c r="AP63" s="863">
        <f>SUM(AP28:AT34)</f>
        <v>19638</v>
      </c>
      <c r="AQ63" s="863"/>
      <c r="AR63" s="863"/>
      <c r="AS63" s="863"/>
      <c r="AT63" s="863"/>
      <c r="AU63" s="863">
        <f>SUM(AU28:AY34)</f>
        <v>12566</v>
      </c>
      <c r="AV63" s="863"/>
      <c r="AW63" s="863"/>
      <c r="AX63" s="863"/>
      <c r="AY63" s="863"/>
      <c r="AZ63" s="867"/>
      <c r="BA63" s="867"/>
      <c r="BB63" s="867"/>
      <c r="BC63" s="867"/>
      <c r="BD63" s="867"/>
      <c r="BE63" s="868"/>
      <c r="BF63" s="868"/>
      <c r="BG63" s="868"/>
      <c r="BH63" s="868"/>
      <c r="BI63" s="869"/>
      <c r="BJ63" s="870" t="s">
        <v>110</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3" t="s">
        <v>373</v>
      </c>
      <c r="AG66" s="831"/>
      <c r="AH66" s="831"/>
      <c r="AI66" s="831"/>
      <c r="AJ66" s="874"/>
      <c r="AK66" s="735" t="s">
        <v>374</v>
      </c>
      <c r="AL66" s="759"/>
      <c r="AM66" s="759"/>
      <c r="AN66" s="759"/>
      <c r="AO66" s="760"/>
      <c r="AP66" s="735" t="s">
        <v>375</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x14ac:dyDescent="0.15">
      <c r="A68" s="209">
        <v>1</v>
      </c>
      <c r="B68" s="890" t="s">
        <v>535</v>
      </c>
      <c r="C68" s="891"/>
      <c r="D68" s="891"/>
      <c r="E68" s="891"/>
      <c r="F68" s="891"/>
      <c r="G68" s="891"/>
      <c r="H68" s="891"/>
      <c r="I68" s="891"/>
      <c r="J68" s="891"/>
      <c r="K68" s="891"/>
      <c r="L68" s="891"/>
      <c r="M68" s="891"/>
      <c r="N68" s="891"/>
      <c r="O68" s="891"/>
      <c r="P68" s="892"/>
      <c r="Q68" s="893">
        <v>1926</v>
      </c>
      <c r="R68" s="887"/>
      <c r="S68" s="887"/>
      <c r="T68" s="887"/>
      <c r="U68" s="887"/>
      <c r="V68" s="887">
        <v>1864</v>
      </c>
      <c r="W68" s="887"/>
      <c r="X68" s="887"/>
      <c r="Y68" s="887"/>
      <c r="Z68" s="887"/>
      <c r="AA68" s="887">
        <v>62</v>
      </c>
      <c r="AB68" s="887"/>
      <c r="AC68" s="887"/>
      <c r="AD68" s="887"/>
      <c r="AE68" s="887"/>
      <c r="AF68" s="887">
        <v>62</v>
      </c>
      <c r="AG68" s="887"/>
      <c r="AH68" s="887"/>
      <c r="AI68" s="887"/>
      <c r="AJ68" s="887"/>
      <c r="AK68" s="887" t="s">
        <v>560</v>
      </c>
      <c r="AL68" s="887"/>
      <c r="AM68" s="887"/>
      <c r="AN68" s="887"/>
      <c r="AO68" s="887"/>
      <c r="AP68" s="887">
        <v>1728</v>
      </c>
      <c r="AQ68" s="887"/>
      <c r="AR68" s="887"/>
      <c r="AS68" s="887"/>
      <c r="AT68" s="887"/>
      <c r="AU68" s="887">
        <v>1726</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x14ac:dyDescent="0.15">
      <c r="A69" s="212">
        <v>2</v>
      </c>
      <c r="B69" s="894" t="s">
        <v>536</v>
      </c>
      <c r="C69" s="895"/>
      <c r="D69" s="895"/>
      <c r="E69" s="895"/>
      <c r="F69" s="895"/>
      <c r="G69" s="895"/>
      <c r="H69" s="895"/>
      <c r="I69" s="895"/>
      <c r="J69" s="895"/>
      <c r="K69" s="895"/>
      <c r="L69" s="895"/>
      <c r="M69" s="895"/>
      <c r="N69" s="895"/>
      <c r="O69" s="895"/>
      <c r="P69" s="896"/>
      <c r="Q69" s="897">
        <v>22</v>
      </c>
      <c r="R69" s="849"/>
      <c r="S69" s="849"/>
      <c r="T69" s="849"/>
      <c r="U69" s="849"/>
      <c r="V69" s="849">
        <v>21</v>
      </c>
      <c r="W69" s="849"/>
      <c r="X69" s="849"/>
      <c r="Y69" s="849"/>
      <c r="Z69" s="849"/>
      <c r="AA69" s="849">
        <v>1</v>
      </c>
      <c r="AB69" s="849"/>
      <c r="AC69" s="849"/>
      <c r="AD69" s="849"/>
      <c r="AE69" s="849"/>
      <c r="AF69" s="849">
        <v>1</v>
      </c>
      <c r="AG69" s="849"/>
      <c r="AH69" s="849"/>
      <c r="AI69" s="849"/>
      <c r="AJ69" s="849"/>
      <c r="AK69" s="849" t="s">
        <v>560</v>
      </c>
      <c r="AL69" s="849"/>
      <c r="AM69" s="849"/>
      <c r="AN69" s="849"/>
      <c r="AO69" s="849"/>
      <c r="AP69" s="849" t="s">
        <v>551</v>
      </c>
      <c r="AQ69" s="849"/>
      <c r="AR69" s="849"/>
      <c r="AS69" s="849"/>
      <c r="AT69" s="849"/>
      <c r="AU69" s="849" t="s">
        <v>551</v>
      </c>
      <c r="AV69" s="849"/>
      <c r="AW69" s="849"/>
      <c r="AX69" s="849"/>
      <c r="AY69" s="849"/>
      <c r="AZ69" s="898"/>
      <c r="BA69" s="898"/>
      <c r="BB69" s="898"/>
      <c r="BC69" s="898"/>
      <c r="BD69" s="899"/>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x14ac:dyDescent="0.15">
      <c r="A70" s="212">
        <v>3</v>
      </c>
      <c r="B70" s="894" t="s">
        <v>537</v>
      </c>
      <c r="C70" s="895"/>
      <c r="D70" s="895"/>
      <c r="E70" s="895"/>
      <c r="F70" s="895"/>
      <c r="G70" s="895"/>
      <c r="H70" s="895"/>
      <c r="I70" s="895"/>
      <c r="J70" s="895"/>
      <c r="K70" s="895"/>
      <c r="L70" s="895"/>
      <c r="M70" s="895"/>
      <c r="N70" s="895"/>
      <c r="O70" s="895"/>
      <c r="P70" s="896"/>
      <c r="Q70" s="897">
        <v>58</v>
      </c>
      <c r="R70" s="849"/>
      <c r="S70" s="849"/>
      <c r="T70" s="849"/>
      <c r="U70" s="849"/>
      <c r="V70" s="849">
        <v>54</v>
      </c>
      <c r="W70" s="849"/>
      <c r="X70" s="849"/>
      <c r="Y70" s="849"/>
      <c r="Z70" s="849"/>
      <c r="AA70" s="849">
        <v>4</v>
      </c>
      <c r="AB70" s="849"/>
      <c r="AC70" s="849"/>
      <c r="AD70" s="849"/>
      <c r="AE70" s="849"/>
      <c r="AF70" s="849">
        <v>4</v>
      </c>
      <c r="AG70" s="849"/>
      <c r="AH70" s="849"/>
      <c r="AI70" s="849"/>
      <c r="AJ70" s="849"/>
      <c r="AK70" s="849" t="s">
        <v>560</v>
      </c>
      <c r="AL70" s="849"/>
      <c r="AM70" s="849"/>
      <c r="AN70" s="849"/>
      <c r="AO70" s="849"/>
      <c r="AP70" s="849" t="s">
        <v>551</v>
      </c>
      <c r="AQ70" s="849"/>
      <c r="AR70" s="849"/>
      <c r="AS70" s="849"/>
      <c r="AT70" s="849"/>
      <c r="AU70" s="849" t="s">
        <v>551</v>
      </c>
      <c r="AV70" s="849"/>
      <c r="AW70" s="849"/>
      <c r="AX70" s="849"/>
      <c r="AY70" s="849"/>
      <c r="AZ70" s="898"/>
      <c r="BA70" s="898"/>
      <c r="BB70" s="898"/>
      <c r="BC70" s="898"/>
      <c r="BD70" s="899"/>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x14ac:dyDescent="0.15">
      <c r="A71" s="212">
        <v>4</v>
      </c>
      <c r="B71" s="894" t="s">
        <v>538</v>
      </c>
      <c r="C71" s="895"/>
      <c r="D71" s="895"/>
      <c r="E71" s="895"/>
      <c r="F71" s="895"/>
      <c r="G71" s="895"/>
      <c r="H71" s="895"/>
      <c r="I71" s="895"/>
      <c r="J71" s="895"/>
      <c r="K71" s="895"/>
      <c r="L71" s="895"/>
      <c r="M71" s="895"/>
      <c r="N71" s="895"/>
      <c r="O71" s="895"/>
      <c r="P71" s="896"/>
      <c r="Q71" s="897">
        <v>228</v>
      </c>
      <c r="R71" s="849"/>
      <c r="S71" s="849"/>
      <c r="T71" s="849"/>
      <c r="U71" s="849"/>
      <c r="V71" s="849">
        <v>227</v>
      </c>
      <c r="W71" s="849"/>
      <c r="X71" s="849"/>
      <c r="Y71" s="849"/>
      <c r="Z71" s="849"/>
      <c r="AA71" s="849">
        <v>0</v>
      </c>
      <c r="AB71" s="849"/>
      <c r="AC71" s="849"/>
      <c r="AD71" s="849"/>
      <c r="AE71" s="849"/>
      <c r="AF71" s="849">
        <v>400</v>
      </c>
      <c r="AG71" s="849"/>
      <c r="AH71" s="849"/>
      <c r="AI71" s="849"/>
      <c r="AJ71" s="849"/>
      <c r="AK71" s="849" t="s">
        <v>560</v>
      </c>
      <c r="AL71" s="849"/>
      <c r="AM71" s="849"/>
      <c r="AN71" s="849"/>
      <c r="AO71" s="849"/>
      <c r="AP71" s="849" t="s">
        <v>551</v>
      </c>
      <c r="AQ71" s="849"/>
      <c r="AR71" s="849"/>
      <c r="AS71" s="849"/>
      <c r="AT71" s="849"/>
      <c r="AU71" s="849" t="s">
        <v>551</v>
      </c>
      <c r="AV71" s="849"/>
      <c r="AW71" s="849"/>
      <c r="AX71" s="849"/>
      <c r="AY71" s="849"/>
      <c r="AZ71" s="898"/>
      <c r="BA71" s="898"/>
      <c r="BB71" s="898"/>
      <c r="BC71" s="898"/>
      <c r="BD71" s="899"/>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x14ac:dyDescent="0.15">
      <c r="A72" s="212">
        <v>5</v>
      </c>
      <c r="B72" s="894" t="s">
        <v>539</v>
      </c>
      <c r="C72" s="895"/>
      <c r="D72" s="895"/>
      <c r="E72" s="895"/>
      <c r="F72" s="895"/>
      <c r="G72" s="895"/>
      <c r="H72" s="895"/>
      <c r="I72" s="895"/>
      <c r="J72" s="895"/>
      <c r="K72" s="895"/>
      <c r="L72" s="895"/>
      <c r="M72" s="895"/>
      <c r="N72" s="895"/>
      <c r="O72" s="895"/>
      <c r="P72" s="896"/>
      <c r="Q72" s="897">
        <v>179</v>
      </c>
      <c r="R72" s="849"/>
      <c r="S72" s="849"/>
      <c r="T72" s="849"/>
      <c r="U72" s="849"/>
      <c r="V72" s="849">
        <v>176</v>
      </c>
      <c r="W72" s="849"/>
      <c r="X72" s="849"/>
      <c r="Y72" s="849"/>
      <c r="Z72" s="849"/>
      <c r="AA72" s="849">
        <v>3</v>
      </c>
      <c r="AB72" s="849"/>
      <c r="AC72" s="849"/>
      <c r="AD72" s="849"/>
      <c r="AE72" s="849"/>
      <c r="AF72" s="849">
        <v>3</v>
      </c>
      <c r="AG72" s="849"/>
      <c r="AH72" s="849"/>
      <c r="AI72" s="849"/>
      <c r="AJ72" s="849"/>
      <c r="AK72" s="849" t="s">
        <v>560</v>
      </c>
      <c r="AL72" s="849"/>
      <c r="AM72" s="849"/>
      <c r="AN72" s="849"/>
      <c r="AO72" s="849"/>
      <c r="AP72" s="849" t="s">
        <v>549</v>
      </c>
      <c r="AQ72" s="849"/>
      <c r="AR72" s="849"/>
      <c r="AS72" s="849"/>
      <c r="AT72" s="849"/>
      <c r="AU72" s="849" t="s">
        <v>549</v>
      </c>
      <c r="AV72" s="849"/>
      <c r="AW72" s="849"/>
      <c r="AX72" s="849"/>
      <c r="AY72" s="849"/>
      <c r="AZ72" s="898"/>
      <c r="BA72" s="898"/>
      <c r="BB72" s="898"/>
      <c r="BC72" s="898"/>
      <c r="BD72" s="899"/>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x14ac:dyDescent="0.15">
      <c r="A73" s="212">
        <v>6</v>
      </c>
      <c r="B73" s="894" t="s">
        <v>540</v>
      </c>
      <c r="C73" s="895"/>
      <c r="D73" s="895"/>
      <c r="E73" s="895"/>
      <c r="F73" s="895"/>
      <c r="G73" s="895"/>
      <c r="H73" s="895"/>
      <c r="I73" s="895"/>
      <c r="J73" s="895"/>
      <c r="K73" s="895"/>
      <c r="L73" s="895"/>
      <c r="M73" s="895"/>
      <c r="N73" s="895"/>
      <c r="O73" s="895"/>
      <c r="P73" s="896"/>
      <c r="Q73" s="897">
        <v>206788</v>
      </c>
      <c r="R73" s="849"/>
      <c r="S73" s="849"/>
      <c r="T73" s="849"/>
      <c r="U73" s="849"/>
      <c r="V73" s="849">
        <v>199254</v>
      </c>
      <c r="W73" s="849"/>
      <c r="X73" s="849"/>
      <c r="Y73" s="849"/>
      <c r="Z73" s="849"/>
      <c r="AA73" s="849">
        <v>7534</v>
      </c>
      <c r="AB73" s="849"/>
      <c r="AC73" s="849"/>
      <c r="AD73" s="849"/>
      <c r="AE73" s="849"/>
      <c r="AF73" s="849">
        <v>7534</v>
      </c>
      <c r="AG73" s="849"/>
      <c r="AH73" s="849"/>
      <c r="AI73" s="849"/>
      <c r="AJ73" s="849"/>
      <c r="AK73" s="849">
        <v>168</v>
      </c>
      <c r="AL73" s="849"/>
      <c r="AM73" s="849"/>
      <c r="AN73" s="849"/>
      <c r="AO73" s="849"/>
      <c r="AP73" s="849" t="s">
        <v>549</v>
      </c>
      <c r="AQ73" s="849"/>
      <c r="AR73" s="849"/>
      <c r="AS73" s="849"/>
      <c r="AT73" s="849"/>
      <c r="AU73" s="849" t="s">
        <v>549</v>
      </c>
      <c r="AV73" s="849"/>
      <c r="AW73" s="849"/>
      <c r="AX73" s="849"/>
      <c r="AY73" s="849"/>
      <c r="AZ73" s="898"/>
      <c r="BA73" s="898"/>
      <c r="BB73" s="898"/>
      <c r="BC73" s="898"/>
      <c r="BD73" s="899"/>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x14ac:dyDescent="0.15">
      <c r="A74" s="212">
        <v>7</v>
      </c>
      <c r="B74" s="894" t="s">
        <v>541</v>
      </c>
      <c r="C74" s="895"/>
      <c r="D74" s="895"/>
      <c r="E74" s="895"/>
      <c r="F74" s="895"/>
      <c r="G74" s="895"/>
      <c r="H74" s="895"/>
      <c r="I74" s="895"/>
      <c r="J74" s="895"/>
      <c r="K74" s="895"/>
      <c r="L74" s="895"/>
      <c r="M74" s="895"/>
      <c r="N74" s="895"/>
      <c r="O74" s="895"/>
      <c r="P74" s="896"/>
      <c r="Q74" s="897">
        <v>400</v>
      </c>
      <c r="R74" s="849"/>
      <c r="S74" s="849"/>
      <c r="T74" s="849"/>
      <c r="U74" s="849"/>
      <c r="V74" s="849">
        <v>386</v>
      </c>
      <c r="W74" s="849"/>
      <c r="X74" s="849"/>
      <c r="Y74" s="849"/>
      <c r="Z74" s="849"/>
      <c r="AA74" s="849">
        <v>13</v>
      </c>
      <c r="AB74" s="849"/>
      <c r="AC74" s="849"/>
      <c r="AD74" s="849"/>
      <c r="AE74" s="849"/>
      <c r="AF74" s="849">
        <v>13</v>
      </c>
      <c r="AG74" s="849"/>
      <c r="AH74" s="849"/>
      <c r="AI74" s="849"/>
      <c r="AJ74" s="849"/>
      <c r="AK74" s="849">
        <v>84</v>
      </c>
      <c r="AL74" s="849"/>
      <c r="AM74" s="849"/>
      <c r="AN74" s="849"/>
      <c r="AO74" s="849"/>
      <c r="AP74" s="849" t="s">
        <v>549</v>
      </c>
      <c r="AQ74" s="849"/>
      <c r="AR74" s="849"/>
      <c r="AS74" s="849"/>
      <c r="AT74" s="849"/>
      <c r="AU74" s="849" t="s">
        <v>549</v>
      </c>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x14ac:dyDescent="0.15">
      <c r="A75" s="212">
        <v>8</v>
      </c>
      <c r="B75" s="894" t="s">
        <v>542</v>
      </c>
      <c r="C75" s="895"/>
      <c r="D75" s="895"/>
      <c r="E75" s="895"/>
      <c r="F75" s="895"/>
      <c r="G75" s="895"/>
      <c r="H75" s="895"/>
      <c r="I75" s="895"/>
      <c r="J75" s="895"/>
      <c r="K75" s="895"/>
      <c r="L75" s="895"/>
      <c r="M75" s="895"/>
      <c r="N75" s="895"/>
      <c r="O75" s="895"/>
      <c r="P75" s="896"/>
      <c r="Q75" s="900">
        <v>6256</v>
      </c>
      <c r="R75" s="901"/>
      <c r="S75" s="901"/>
      <c r="T75" s="901"/>
      <c r="U75" s="848"/>
      <c r="V75" s="902">
        <v>5232</v>
      </c>
      <c r="W75" s="901"/>
      <c r="X75" s="901"/>
      <c r="Y75" s="901"/>
      <c r="Z75" s="848"/>
      <c r="AA75" s="902">
        <v>1024</v>
      </c>
      <c r="AB75" s="901"/>
      <c r="AC75" s="901"/>
      <c r="AD75" s="901"/>
      <c r="AE75" s="848"/>
      <c r="AF75" s="902">
        <v>1024</v>
      </c>
      <c r="AG75" s="901"/>
      <c r="AH75" s="901"/>
      <c r="AI75" s="901"/>
      <c r="AJ75" s="848"/>
      <c r="AK75" s="902">
        <v>16</v>
      </c>
      <c r="AL75" s="901"/>
      <c r="AM75" s="901"/>
      <c r="AN75" s="901"/>
      <c r="AO75" s="848"/>
      <c r="AP75" s="902" t="s">
        <v>549</v>
      </c>
      <c r="AQ75" s="901"/>
      <c r="AR75" s="901"/>
      <c r="AS75" s="901"/>
      <c r="AT75" s="848"/>
      <c r="AU75" s="902" t="s">
        <v>549</v>
      </c>
      <c r="AV75" s="901"/>
      <c r="AW75" s="901"/>
      <c r="AX75" s="901"/>
      <c r="AY75" s="848"/>
      <c r="AZ75" s="898"/>
      <c r="BA75" s="898"/>
      <c r="BB75" s="898"/>
      <c r="BC75" s="898"/>
      <c r="BD75" s="899"/>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x14ac:dyDescent="0.15">
      <c r="A76" s="212">
        <v>9</v>
      </c>
      <c r="B76" s="894" t="s">
        <v>543</v>
      </c>
      <c r="C76" s="895"/>
      <c r="D76" s="895"/>
      <c r="E76" s="895"/>
      <c r="F76" s="895"/>
      <c r="G76" s="895"/>
      <c r="H76" s="895"/>
      <c r="I76" s="895"/>
      <c r="J76" s="895"/>
      <c r="K76" s="895"/>
      <c r="L76" s="895"/>
      <c r="M76" s="895"/>
      <c r="N76" s="895"/>
      <c r="O76" s="895"/>
      <c r="P76" s="896"/>
      <c r="Q76" s="900">
        <v>49</v>
      </c>
      <c r="R76" s="901"/>
      <c r="S76" s="901"/>
      <c r="T76" s="901"/>
      <c r="U76" s="848"/>
      <c r="V76" s="902">
        <v>48</v>
      </c>
      <c r="W76" s="901"/>
      <c r="X76" s="901"/>
      <c r="Y76" s="901"/>
      <c r="Z76" s="848"/>
      <c r="AA76" s="902">
        <v>1</v>
      </c>
      <c r="AB76" s="901"/>
      <c r="AC76" s="901"/>
      <c r="AD76" s="901"/>
      <c r="AE76" s="848"/>
      <c r="AF76" s="902">
        <v>1</v>
      </c>
      <c r="AG76" s="901"/>
      <c r="AH76" s="901"/>
      <c r="AI76" s="901"/>
      <c r="AJ76" s="848"/>
      <c r="AK76" s="902" t="s">
        <v>560</v>
      </c>
      <c r="AL76" s="901"/>
      <c r="AM76" s="901"/>
      <c r="AN76" s="901"/>
      <c r="AO76" s="848"/>
      <c r="AP76" s="902" t="s">
        <v>549</v>
      </c>
      <c r="AQ76" s="901"/>
      <c r="AR76" s="901"/>
      <c r="AS76" s="901"/>
      <c r="AT76" s="848"/>
      <c r="AU76" s="902" t="s">
        <v>550</v>
      </c>
      <c r="AV76" s="901"/>
      <c r="AW76" s="901"/>
      <c r="AX76" s="901"/>
      <c r="AY76" s="848"/>
      <c r="AZ76" s="898"/>
      <c r="BA76" s="898"/>
      <c r="BB76" s="898"/>
      <c r="BC76" s="898"/>
      <c r="BD76" s="899"/>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x14ac:dyDescent="0.15">
      <c r="A77" s="212">
        <v>10</v>
      </c>
      <c r="B77" s="894" t="s">
        <v>544</v>
      </c>
      <c r="C77" s="895"/>
      <c r="D77" s="895"/>
      <c r="E77" s="895"/>
      <c r="F77" s="895"/>
      <c r="G77" s="895"/>
      <c r="H77" s="895"/>
      <c r="I77" s="895"/>
      <c r="J77" s="895"/>
      <c r="K77" s="895"/>
      <c r="L77" s="895"/>
      <c r="M77" s="895"/>
      <c r="N77" s="895"/>
      <c r="O77" s="895"/>
      <c r="P77" s="896"/>
      <c r="Q77" s="900">
        <v>63</v>
      </c>
      <c r="R77" s="901"/>
      <c r="S77" s="901"/>
      <c r="T77" s="901"/>
      <c r="U77" s="848"/>
      <c r="V77" s="902">
        <v>62</v>
      </c>
      <c r="W77" s="901"/>
      <c r="X77" s="901"/>
      <c r="Y77" s="901"/>
      <c r="Z77" s="848"/>
      <c r="AA77" s="902">
        <v>1</v>
      </c>
      <c r="AB77" s="901"/>
      <c r="AC77" s="901"/>
      <c r="AD77" s="901"/>
      <c r="AE77" s="848"/>
      <c r="AF77" s="902">
        <v>1</v>
      </c>
      <c r="AG77" s="901"/>
      <c r="AH77" s="901"/>
      <c r="AI77" s="901"/>
      <c r="AJ77" s="848"/>
      <c r="AK77" s="902" t="s">
        <v>560</v>
      </c>
      <c r="AL77" s="901"/>
      <c r="AM77" s="901"/>
      <c r="AN77" s="901"/>
      <c r="AO77" s="848"/>
      <c r="AP77" s="902" t="s">
        <v>549</v>
      </c>
      <c r="AQ77" s="901"/>
      <c r="AR77" s="901"/>
      <c r="AS77" s="901"/>
      <c r="AT77" s="848"/>
      <c r="AU77" s="902" t="s">
        <v>549</v>
      </c>
      <c r="AV77" s="901"/>
      <c r="AW77" s="901"/>
      <c r="AX77" s="901"/>
      <c r="AY77" s="848"/>
      <c r="AZ77" s="898"/>
      <c r="BA77" s="898"/>
      <c r="BB77" s="898"/>
      <c r="BC77" s="898"/>
      <c r="BD77" s="899"/>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x14ac:dyDescent="0.15">
      <c r="A78" s="212">
        <v>11</v>
      </c>
      <c r="B78" s="894" t="s">
        <v>545</v>
      </c>
      <c r="C78" s="895"/>
      <c r="D78" s="895"/>
      <c r="E78" s="895"/>
      <c r="F78" s="895"/>
      <c r="G78" s="895"/>
      <c r="H78" s="895"/>
      <c r="I78" s="895"/>
      <c r="J78" s="895"/>
      <c r="K78" s="895"/>
      <c r="L78" s="895"/>
      <c r="M78" s="895"/>
      <c r="N78" s="895"/>
      <c r="O78" s="895"/>
      <c r="P78" s="896"/>
      <c r="Q78" s="897">
        <v>8</v>
      </c>
      <c r="R78" s="849"/>
      <c r="S78" s="849"/>
      <c r="T78" s="849"/>
      <c r="U78" s="849"/>
      <c r="V78" s="849">
        <v>6</v>
      </c>
      <c r="W78" s="849"/>
      <c r="X78" s="849"/>
      <c r="Y78" s="849"/>
      <c r="Z78" s="849"/>
      <c r="AA78" s="849">
        <v>1</v>
      </c>
      <c r="AB78" s="849"/>
      <c r="AC78" s="849"/>
      <c r="AD78" s="849"/>
      <c r="AE78" s="849"/>
      <c r="AF78" s="849">
        <v>1</v>
      </c>
      <c r="AG78" s="849"/>
      <c r="AH78" s="849"/>
      <c r="AI78" s="849"/>
      <c r="AJ78" s="849"/>
      <c r="AK78" s="849" t="s">
        <v>560</v>
      </c>
      <c r="AL78" s="849"/>
      <c r="AM78" s="849"/>
      <c r="AN78" s="849"/>
      <c r="AO78" s="849"/>
      <c r="AP78" s="849" t="s">
        <v>551</v>
      </c>
      <c r="AQ78" s="849"/>
      <c r="AR78" s="849"/>
      <c r="AS78" s="849"/>
      <c r="AT78" s="849"/>
      <c r="AU78" s="849" t="s">
        <v>551</v>
      </c>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x14ac:dyDescent="0.15">
      <c r="A79" s="212">
        <v>12</v>
      </c>
      <c r="B79" s="894" t="s">
        <v>546</v>
      </c>
      <c r="C79" s="895"/>
      <c r="D79" s="895"/>
      <c r="E79" s="895"/>
      <c r="F79" s="895"/>
      <c r="G79" s="895"/>
      <c r="H79" s="895"/>
      <c r="I79" s="895"/>
      <c r="J79" s="895"/>
      <c r="K79" s="895"/>
      <c r="L79" s="895"/>
      <c r="M79" s="895"/>
      <c r="N79" s="895"/>
      <c r="O79" s="895"/>
      <c r="P79" s="896"/>
      <c r="Q79" s="897">
        <v>124</v>
      </c>
      <c r="R79" s="849"/>
      <c r="S79" s="849"/>
      <c r="T79" s="849"/>
      <c r="U79" s="849"/>
      <c r="V79" s="849">
        <v>117</v>
      </c>
      <c r="W79" s="849"/>
      <c r="X79" s="849"/>
      <c r="Y79" s="849"/>
      <c r="Z79" s="849"/>
      <c r="AA79" s="849">
        <v>8</v>
      </c>
      <c r="AB79" s="849"/>
      <c r="AC79" s="849"/>
      <c r="AD79" s="849"/>
      <c r="AE79" s="849"/>
      <c r="AF79" s="849">
        <v>8</v>
      </c>
      <c r="AG79" s="849"/>
      <c r="AH79" s="849"/>
      <c r="AI79" s="849"/>
      <c r="AJ79" s="849"/>
      <c r="AK79" s="849" t="s">
        <v>560</v>
      </c>
      <c r="AL79" s="849"/>
      <c r="AM79" s="849"/>
      <c r="AN79" s="849"/>
      <c r="AO79" s="849"/>
      <c r="AP79" s="849">
        <v>1794</v>
      </c>
      <c r="AQ79" s="849"/>
      <c r="AR79" s="849"/>
      <c r="AS79" s="849"/>
      <c r="AT79" s="849"/>
      <c r="AU79" s="849">
        <v>69</v>
      </c>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x14ac:dyDescent="0.15">
      <c r="A80" s="212">
        <v>13</v>
      </c>
      <c r="B80" s="894" t="s">
        <v>556</v>
      </c>
      <c r="C80" s="895"/>
      <c r="D80" s="895"/>
      <c r="E80" s="895"/>
      <c r="F80" s="895"/>
      <c r="G80" s="895"/>
      <c r="H80" s="895"/>
      <c r="I80" s="895"/>
      <c r="J80" s="895"/>
      <c r="K80" s="895"/>
      <c r="L80" s="895"/>
      <c r="M80" s="895"/>
      <c r="N80" s="895"/>
      <c r="O80" s="895"/>
      <c r="P80" s="896"/>
      <c r="Q80" s="900">
        <v>4</v>
      </c>
      <c r="R80" s="901"/>
      <c r="S80" s="901"/>
      <c r="T80" s="901"/>
      <c r="U80" s="848"/>
      <c r="V80" s="902">
        <v>2</v>
      </c>
      <c r="W80" s="901"/>
      <c r="X80" s="901"/>
      <c r="Y80" s="901"/>
      <c r="Z80" s="848"/>
      <c r="AA80" s="902">
        <v>2</v>
      </c>
      <c r="AB80" s="901"/>
      <c r="AC80" s="901"/>
      <c r="AD80" s="901"/>
      <c r="AE80" s="848"/>
      <c r="AF80" s="902">
        <v>2</v>
      </c>
      <c r="AG80" s="901"/>
      <c r="AH80" s="901"/>
      <c r="AI80" s="901"/>
      <c r="AJ80" s="848"/>
      <c r="AK80" s="902">
        <v>0</v>
      </c>
      <c r="AL80" s="901"/>
      <c r="AM80" s="901"/>
      <c r="AN80" s="901"/>
      <c r="AO80" s="848"/>
      <c r="AP80" s="902" t="s">
        <v>553</v>
      </c>
      <c r="AQ80" s="901"/>
      <c r="AR80" s="901"/>
      <c r="AS80" s="901"/>
      <c r="AT80" s="848"/>
      <c r="AU80" s="902" t="s">
        <v>560</v>
      </c>
      <c r="AV80" s="901"/>
      <c r="AW80" s="901"/>
      <c r="AX80" s="901"/>
      <c r="AY80" s="848"/>
      <c r="AZ80" s="898"/>
      <c r="BA80" s="898"/>
      <c r="BB80" s="898"/>
      <c r="BC80" s="898"/>
      <c r="BD80" s="899"/>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x14ac:dyDescent="0.15">
      <c r="A81" s="212">
        <v>14</v>
      </c>
      <c r="B81" s="894" t="s">
        <v>557</v>
      </c>
      <c r="C81" s="895"/>
      <c r="D81" s="895"/>
      <c r="E81" s="895"/>
      <c r="F81" s="895"/>
      <c r="G81" s="895"/>
      <c r="H81" s="895"/>
      <c r="I81" s="895"/>
      <c r="J81" s="895"/>
      <c r="K81" s="895"/>
      <c r="L81" s="895"/>
      <c r="M81" s="895"/>
      <c r="N81" s="895"/>
      <c r="O81" s="895"/>
      <c r="P81" s="896"/>
      <c r="Q81" s="900">
        <v>237</v>
      </c>
      <c r="R81" s="901"/>
      <c r="S81" s="901"/>
      <c r="T81" s="901"/>
      <c r="U81" s="848"/>
      <c r="V81" s="902">
        <v>151</v>
      </c>
      <c r="W81" s="901"/>
      <c r="X81" s="901"/>
      <c r="Y81" s="901"/>
      <c r="Z81" s="848"/>
      <c r="AA81" s="902">
        <v>87</v>
      </c>
      <c r="AB81" s="901"/>
      <c r="AC81" s="901"/>
      <c r="AD81" s="901"/>
      <c r="AE81" s="848"/>
      <c r="AF81" s="902">
        <v>87</v>
      </c>
      <c r="AG81" s="901"/>
      <c r="AH81" s="901"/>
      <c r="AI81" s="901"/>
      <c r="AJ81" s="848"/>
      <c r="AK81" s="902" t="s">
        <v>560</v>
      </c>
      <c r="AL81" s="901"/>
      <c r="AM81" s="901"/>
      <c r="AN81" s="901"/>
      <c r="AO81" s="848"/>
      <c r="AP81" s="902" t="s">
        <v>534</v>
      </c>
      <c r="AQ81" s="901"/>
      <c r="AR81" s="901"/>
      <c r="AS81" s="901"/>
      <c r="AT81" s="848"/>
      <c r="AU81" s="902" t="s">
        <v>555</v>
      </c>
      <c r="AV81" s="901"/>
      <c r="AW81" s="901"/>
      <c r="AX81" s="901"/>
      <c r="AY81" s="848"/>
      <c r="AZ81" s="898"/>
      <c r="BA81" s="898"/>
      <c r="BB81" s="898"/>
      <c r="BC81" s="898"/>
      <c r="BD81" s="899"/>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x14ac:dyDescent="0.15">
      <c r="A82" s="212">
        <v>15</v>
      </c>
      <c r="B82" s="894" t="s">
        <v>558</v>
      </c>
      <c r="C82" s="895"/>
      <c r="D82" s="895"/>
      <c r="E82" s="895"/>
      <c r="F82" s="895"/>
      <c r="G82" s="895"/>
      <c r="H82" s="895"/>
      <c r="I82" s="895"/>
      <c r="J82" s="895"/>
      <c r="K82" s="895"/>
      <c r="L82" s="895"/>
      <c r="M82" s="895"/>
      <c r="N82" s="895"/>
      <c r="O82" s="895"/>
      <c r="P82" s="896"/>
      <c r="Q82" s="900">
        <v>74</v>
      </c>
      <c r="R82" s="901"/>
      <c r="S82" s="901"/>
      <c r="T82" s="901"/>
      <c r="U82" s="848"/>
      <c r="V82" s="902">
        <v>37</v>
      </c>
      <c r="W82" s="901"/>
      <c r="X82" s="901"/>
      <c r="Y82" s="901"/>
      <c r="Z82" s="848"/>
      <c r="AA82" s="902">
        <v>37</v>
      </c>
      <c r="AB82" s="901"/>
      <c r="AC82" s="901"/>
      <c r="AD82" s="901"/>
      <c r="AE82" s="848"/>
      <c r="AF82" s="902">
        <v>37</v>
      </c>
      <c r="AG82" s="901"/>
      <c r="AH82" s="901"/>
      <c r="AI82" s="901"/>
      <c r="AJ82" s="848"/>
      <c r="AK82" s="902" t="s">
        <v>560</v>
      </c>
      <c r="AL82" s="901"/>
      <c r="AM82" s="901"/>
      <c r="AN82" s="901"/>
      <c r="AO82" s="848"/>
      <c r="AP82" s="902" t="s">
        <v>553</v>
      </c>
      <c r="AQ82" s="901"/>
      <c r="AR82" s="901"/>
      <c r="AS82" s="901"/>
      <c r="AT82" s="848"/>
      <c r="AU82" s="902" t="s">
        <v>553</v>
      </c>
      <c r="AV82" s="901"/>
      <c r="AW82" s="901"/>
      <c r="AX82" s="901"/>
      <c r="AY82" s="848"/>
      <c r="AZ82" s="898"/>
      <c r="BA82" s="898"/>
      <c r="BB82" s="898"/>
      <c r="BC82" s="898"/>
      <c r="BD82" s="899"/>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x14ac:dyDescent="0.15">
      <c r="A83" s="212">
        <v>16</v>
      </c>
      <c r="B83" s="894"/>
      <c r="C83" s="895"/>
      <c r="D83" s="895"/>
      <c r="E83" s="895"/>
      <c r="F83" s="895"/>
      <c r="G83" s="895"/>
      <c r="H83" s="895"/>
      <c r="I83" s="895"/>
      <c r="J83" s="895"/>
      <c r="K83" s="895"/>
      <c r="L83" s="895"/>
      <c r="M83" s="895"/>
      <c r="N83" s="895"/>
      <c r="O83" s="895"/>
      <c r="P83" s="896"/>
      <c r="Q83" s="897"/>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x14ac:dyDescent="0.15">
      <c r="A84" s="212">
        <v>17</v>
      </c>
      <c r="B84" s="894"/>
      <c r="C84" s="895"/>
      <c r="D84" s="895"/>
      <c r="E84" s="895"/>
      <c r="F84" s="895"/>
      <c r="G84" s="895"/>
      <c r="H84" s="895"/>
      <c r="I84" s="895"/>
      <c r="J84" s="895"/>
      <c r="K84" s="895"/>
      <c r="L84" s="895"/>
      <c r="M84" s="895"/>
      <c r="N84" s="895"/>
      <c r="O84" s="895"/>
      <c r="P84" s="896"/>
      <c r="Q84" s="897"/>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x14ac:dyDescent="0.15">
      <c r="A85" s="212">
        <v>18</v>
      </c>
      <c r="B85" s="894"/>
      <c r="C85" s="895"/>
      <c r="D85" s="895"/>
      <c r="E85" s="895"/>
      <c r="F85" s="895"/>
      <c r="G85" s="895"/>
      <c r="H85" s="895"/>
      <c r="I85" s="895"/>
      <c r="J85" s="895"/>
      <c r="K85" s="895"/>
      <c r="L85" s="895"/>
      <c r="M85" s="895"/>
      <c r="N85" s="895"/>
      <c r="O85" s="895"/>
      <c r="P85" s="896"/>
      <c r="Q85" s="89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x14ac:dyDescent="0.15">
      <c r="A86" s="212">
        <v>19</v>
      </c>
      <c r="B86" s="894"/>
      <c r="C86" s="895"/>
      <c r="D86" s="895"/>
      <c r="E86" s="895"/>
      <c r="F86" s="895"/>
      <c r="G86" s="895"/>
      <c r="H86" s="895"/>
      <c r="I86" s="895"/>
      <c r="J86" s="895"/>
      <c r="K86" s="895"/>
      <c r="L86" s="895"/>
      <c r="M86" s="895"/>
      <c r="N86" s="895"/>
      <c r="O86" s="895"/>
      <c r="P86" s="896"/>
      <c r="Q86" s="89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x14ac:dyDescent="0.2">
      <c r="A88" s="215" t="s">
        <v>366</v>
      </c>
      <c r="B88" s="808" t="s">
        <v>392</v>
      </c>
      <c r="C88" s="809"/>
      <c r="D88" s="809"/>
      <c r="E88" s="809"/>
      <c r="F88" s="809"/>
      <c r="G88" s="809"/>
      <c r="H88" s="809"/>
      <c r="I88" s="809"/>
      <c r="J88" s="809"/>
      <c r="K88" s="809"/>
      <c r="L88" s="809"/>
      <c r="M88" s="809"/>
      <c r="N88" s="809"/>
      <c r="O88" s="809"/>
      <c r="P88" s="810"/>
      <c r="Q88" s="859"/>
      <c r="R88" s="860"/>
      <c r="S88" s="860"/>
      <c r="T88" s="860"/>
      <c r="U88" s="860"/>
      <c r="V88" s="860"/>
      <c r="W88" s="860"/>
      <c r="X88" s="860"/>
      <c r="Y88" s="860"/>
      <c r="Z88" s="860"/>
      <c r="AA88" s="860"/>
      <c r="AB88" s="860"/>
      <c r="AC88" s="860"/>
      <c r="AD88" s="860"/>
      <c r="AE88" s="860"/>
      <c r="AF88" s="863">
        <f>AF68+AF69+AF70+AF71+AF72+AF73+AF74+AF75+AF76+AF77+AF78+AF79+AF80+AF81+AF82+AF83</f>
        <v>9178</v>
      </c>
      <c r="AG88" s="863"/>
      <c r="AH88" s="863"/>
      <c r="AI88" s="863"/>
      <c r="AJ88" s="863"/>
      <c r="AK88" s="860"/>
      <c r="AL88" s="860"/>
      <c r="AM88" s="860"/>
      <c r="AN88" s="860"/>
      <c r="AO88" s="860"/>
      <c r="AP88" s="863">
        <f>AP68+AP79</f>
        <v>3522</v>
      </c>
      <c r="AQ88" s="863"/>
      <c r="AR88" s="863"/>
      <c r="AS88" s="863"/>
      <c r="AT88" s="863"/>
      <c r="AU88" s="863">
        <f>AU68+AU79</f>
        <v>1795</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393</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f>CR7+CR8</f>
        <v>30</v>
      </c>
      <c r="CS102" s="871"/>
      <c r="CT102" s="871"/>
      <c r="CU102" s="871"/>
      <c r="CV102" s="914"/>
      <c r="CW102" s="913">
        <f>CW8</f>
        <v>14</v>
      </c>
      <c r="CX102" s="871"/>
      <c r="CY102" s="871"/>
      <c r="CZ102" s="871"/>
      <c r="DA102" s="914"/>
      <c r="DB102" s="913" t="s">
        <v>555</v>
      </c>
      <c r="DC102" s="871"/>
      <c r="DD102" s="871"/>
      <c r="DE102" s="871"/>
      <c r="DF102" s="914"/>
      <c r="DG102" s="913" t="s">
        <v>555</v>
      </c>
      <c r="DH102" s="871"/>
      <c r="DI102" s="871"/>
      <c r="DJ102" s="871"/>
      <c r="DK102" s="914"/>
      <c r="DL102" s="913" t="s">
        <v>559</v>
      </c>
      <c r="DM102" s="871"/>
      <c r="DN102" s="871"/>
      <c r="DO102" s="871"/>
      <c r="DP102" s="914"/>
      <c r="DQ102" s="913" t="s">
        <v>555</v>
      </c>
      <c r="DR102" s="871"/>
      <c r="DS102" s="871"/>
      <c r="DT102" s="871"/>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400</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401</v>
      </c>
      <c r="AB109" s="916"/>
      <c r="AC109" s="916"/>
      <c r="AD109" s="916"/>
      <c r="AE109" s="917"/>
      <c r="AF109" s="915" t="s">
        <v>284</v>
      </c>
      <c r="AG109" s="916"/>
      <c r="AH109" s="916"/>
      <c r="AI109" s="916"/>
      <c r="AJ109" s="917"/>
      <c r="AK109" s="915" t="s">
        <v>283</v>
      </c>
      <c r="AL109" s="916"/>
      <c r="AM109" s="916"/>
      <c r="AN109" s="916"/>
      <c r="AO109" s="917"/>
      <c r="AP109" s="915" t="s">
        <v>402</v>
      </c>
      <c r="AQ109" s="916"/>
      <c r="AR109" s="916"/>
      <c r="AS109" s="916"/>
      <c r="AT109" s="918"/>
      <c r="AU109" s="937" t="s">
        <v>400</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401</v>
      </c>
      <c r="BR109" s="916"/>
      <c r="BS109" s="916"/>
      <c r="BT109" s="916"/>
      <c r="BU109" s="917"/>
      <c r="BV109" s="915" t="s">
        <v>284</v>
      </c>
      <c r="BW109" s="916"/>
      <c r="BX109" s="916"/>
      <c r="BY109" s="916"/>
      <c r="BZ109" s="917"/>
      <c r="CA109" s="915" t="s">
        <v>283</v>
      </c>
      <c r="CB109" s="916"/>
      <c r="CC109" s="916"/>
      <c r="CD109" s="916"/>
      <c r="CE109" s="917"/>
      <c r="CF109" s="938" t="s">
        <v>402</v>
      </c>
      <c r="CG109" s="938"/>
      <c r="CH109" s="938"/>
      <c r="CI109" s="938"/>
      <c r="CJ109" s="938"/>
      <c r="CK109" s="915" t="s">
        <v>403</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401</v>
      </c>
      <c r="DH109" s="916"/>
      <c r="DI109" s="916"/>
      <c r="DJ109" s="916"/>
      <c r="DK109" s="917"/>
      <c r="DL109" s="915" t="s">
        <v>284</v>
      </c>
      <c r="DM109" s="916"/>
      <c r="DN109" s="916"/>
      <c r="DO109" s="916"/>
      <c r="DP109" s="917"/>
      <c r="DQ109" s="915" t="s">
        <v>283</v>
      </c>
      <c r="DR109" s="916"/>
      <c r="DS109" s="916"/>
      <c r="DT109" s="916"/>
      <c r="DU109" s="917"/>
      <c r="DV109" s="915" t="s">
        <v>402</v>
      </c>
      <c r="DW109" s="916"/>
      <c r="DX109" s="916"/>
      <c r="DY109" s="916"/>
      <c r="DZ109" s="918"/>
    </row>
    <row r="110" spans="1:131" s="197" customFormat="1" ht="26.25" customHeight="1" x14ac:dyDescent="0.15">
      <c r="A110" s="919" t="s">
        <v>404</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3000190</v>
      </c>
      <c r="AB110" s="923"/>
      <c r="AC110" s="923"/>
      <c r="AD110" s="923"/>
      <c r="AE110" s="924"/>
      <c r="AF110" s="925">
        <v>2913313</v>
      </c>
      <c r="AG110" s="923"/>
      <c r="AH110" s="923"/>
      <c r="AI110" s="923"/>
      <c r="AJ110" s="924"/>
      <c r="AK110" s="925">
        <v>2991923</v>
      </c>
      <c r="AL110" s="923"/>
      <c r="AM110" s="923"/>
      <c r="AN110" s="923"/>
      <c r="AO110" s="924"/>
      <c r="AP110" s="926">
        <v>22.1</v>
      </c>
      <c r="AQ110" s="927"/>
      <c r="AR110" s="927"/>
      <c r="AS110" s="927"/>
      <c r="AT110" s="928"/>
      <c r="AU110" s="929" t="s">
        <v>59</v>
      </c>
      <c r="AV110" s="930"/>
      <c r="AW110" s="930"/>
      <c r="AX110" s="930"/>
      <c r="AY110" s="931"/>
      <c r="AZ110" s="973" t="s">
        <v>405</v>
      </c>
      <c r="BA110" s="920"/>
      <c r="BB110" s="920"/>
      <c r="BC110" s="920"/>
      <c r="BD110" s="920"/>
      <c r="BE110" s="920"/>
      <c r="BF110" s="920"/>
      <c r="BG110" s="920"/>
      <c r="BH110" s="920"/>
      <c r="BI110" s="920"/>
      <c r="BJ110" s="920"/>
      <c r="BK110" s="920"/>
      <c r="BL110" s="920"/>
      <c r="BM110" s="920"/>
      <c r="BN110" s="920"/>
      <c r="BO110" s="920"/>
      <c r="BP110" s="921"/>
      <c r="BQ110" s="959">
        <v>31690921</v>
      </c>
      <c r="BR110" s="960"/>
      <c r="BS110" s="960"/>
      <c r="BT110" s="960"/>
      <c r="BU110" s="960"/>
      <c r="BV110" s="960">
        <v>32707201</v>
      </c>
      <c r="BW110" s="960"/>
      <c r="BX110" s="960"/>
      <c r="BY110" s="960"/>
      <c r="BZ110" s="960"/>
      <c r="CA110" s="960">
        <v>34581118</v>
      </c>
      <c r="CB110" s="960"/>
      <c r="CC110" s="960"/>
      <c r="CD110" s="960"/>
      <c r="CE110" s="960"/>
      <c r="CF110" s="974">
        <v>255.6</v>
      </c>
      <c r="CG110" s="975"/>
      <c r="CH110" s="975"/>
      <c r="CI110" s="975"/>
      <c r="CJ110" s="975"/>
      <c r="CK110" s="976" t="s">
        <v>406</v>
      </c>
      <c r="CL110" s="977"/>
      <c r="CM110" s="956" t="s">
        <v>407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110</v>
      </c>
      <c r="DH110" s="960"/>
      <c r="DI110" s="960"/>
      <c r="DJ110" s="960"/>
      <c r="DK110" s="960"/>
      <c r="DL110" s="960" t="s">
        <v>110</v>
      </c>
      <c r="DM110" s="960"/>
      <c r="DN110" s="960"/>
      <c r="DO110" s="960"/>
      <c r="DP110" s="960"/>
      <c r="DQ110" s="960" t="s">
        <v>110</v>
      </c>
      <c r="DR110" s="960"/>
      <c r="DS110" s="960"/>
      <c r="DT110" s="960"/>
      <c r="DU110" s="960"/>
      <c r="DV110" s="961" t="s">
        <v>110</v>
      </c>
      <c r="DW110" s="961"/>
      <c r="DX110" s="961"/>
      <c r="DY110" s="961"/>
      <c r="DZ110" s="962"/>
    </row>
    <row r="111" spans="1:131" s="197" customFormat="1" ht="26.25" customHeight="1" x14ac:dyDescent="0.15">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v>65007</v>
      </c>
      <c r="AB111" s="967"/>
      <c r="AC111" s="967"/>
      <c r="AD111" s="967"/>
      <c r="AE111" s="968"/>
      <c r="AF111" s="969" t="s">
        <v>110</v>
      </c>
      <c r="AG111" s="967"/>
      <c r="AH111" s="967"/>
      <c r="AI111" s="967"/>
      <c r="AJ111" s="968"/>
      <c r="AK111" s="969" t="s">
        <v>110</v>
      </c>
      <c r="AL111" s="967"/>
      <c r="AM111" s="967"/>
      <c r="AN111" s="967"/>
      <c r="AO111" s="968"/>
      <c r="AP111" s="970" t="s">
        <v>110</v>
      </c>
      <c r="AQ111" s="971"/>
      <c r="AR111" s="971"/>
      <c r="AS111" s="971"/>
      <c r="AT111" s="972"/>
      <c r="AU111" s="932"/>
      <c r="AV111" s="933"/>
      <c r="AW111" s="933"/>
      <c r="AX111" s="933"/>
      <c r="AY111" s="934"/>
      <c r="AZ111" s="982" t="s">
        <v>409</v>
      </c>
      <c r="BA111" s="983"/>
      <c r="BB111" s="983"/>
      <c r="BC111" s="983"/>
      <c r="BD111" s="983"/>
      <c r="BE111" s="983"/>
      <c r="BF111" s="983"/>
      <c r="BG111" s="983"/>
      <c r="BH111" s="983"/>
      <c r="BI111" s="983"/>
      <c r="BJ111" s="983"/>
      <c r="BK111" s="983"/>
      <c r="BL111" s="983"/>
      <c r="BM111" s="983"/>
      <c r="BN111" s="983"/>
      <c r="BO111" s="983"/>
      <c r="BP111" s="984"/>
      <c r="BQ111" s="952">
        <v>362433</v>
      </c>
      <c r="BR111" s="953"/>
      <c r="BS111" s="953"/>
      <c r="BT111" s="953"/>
      <c r="BU111" s="953"/>
      <c r="BV111" s="953">
        <v>274726</v>
      </c>
      <c r="BW111" s="953"/>
      <c r="BX111" s="953"/>
      <c r="BY111" s="953"/>
      <c r="BZ111" s="953"/>
      <c r="CA111" s="953">
        <v>202334</v>
      </c>
      <c r="CB111" s="953"/>
      <c r="CC111" s="953"/>
      <c r="CD111" s="953"/>
      <c r="CE111" s="953"/>
      <c r="CF111" s="947">
        <v>1.5</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110</v>
      </c>
      <c r="DH111" s="953"/>
      <c r="DI111" s="953"/>
      <c r="DJ111" s="953"/>
      <c r="DK111" s="953"/>
      <c r="DL111" s="953" t="s">
        <v>110</v>
      </c>
      <c r="DM111" s="953"/>
      <c r="DN111" s="953"/>
      <c r="DO111" s="953"/>
      <c r="DP111" s="953"/>
      <c r="DQ111" s="953" t="s">
        <v>110</v>
      </c>
      <c r="DR111" s="953"/>
      <c r="DS111" s="953"/>
      <c r="DT111" s="953"/>
      <c r="DU111" s="953"/>
      <c r="DV111" s="954" t="s">
        <v>110</v>
      </c>
      <c r="DW111" s="954"/>
      <c r="DX111" s="954"/>
      <c r="DY111" s="954"/>
      <c r="DZ111" s="955"/>
    </row>
    <row r="112" spans="1:131" s="197" customFormat="1" ht="26.25" customHeight="1" x14ac:dyDescent="0.15">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5967</v>
      </c>
      <c r="AB112" s="992"/>
      <c r="AC112" s="992"/>
      <c r="AD112" s="992"/>
      <c r="AE112" s="993"/>
      <c r="AF112" s="994" t="s">
        <v>110</v>
      </c>
      <c r="AG112" s="992"/>
      <c r="AH112" s="992"/>
      <c r="AI112" s="992"/>
      <c r="AJ112" s="993"/>
      <c r="AK112" s="994" t="s">
        <v>110</v>
      </c>
      <c r="AL112" s="992"/>
      <c r="AM112" s="992"/>
      <c r="AN112" s="992"/>
      <c r="AO112" s="993"/>
      <c r="AP112" s="995" t="s">
        <v>110</v>
      </c>
      <c r="AQ112" s="996"/>
      <c r="AR112" s="996"/>
      <c r="AS112" s="996"/>
      <c r="AT112" s="997"/>
      <c r="AU112" s="932"/>
      <c r="AV112" s="933"/>
      <c r="AW112" s="933"/>
      <c r="AX112" s="933"/>
      <c r="AY112" s="934"/>
      <c r="AZ112" s="982" t="s">
        <v>413</v>
      </c>
      <c r="BA112" s="983"/>
      <c r="BB112" s="983"/>
      <c r="BC112" s="983"/>
      <c r="BD112" s="983"/>
      <c r="BE112" s="983"/>
      <c r="BF112" s="983"/>
      <c r="BG112" s="983"/>
      <c r="BH112" s="983"/>
      <c r="BI112" s="983"/>
      <c r="BJ112" s="983"/>
      <c r="BK112" s="983"/>
      <c r="BL112" s="983"/>
      <c r="BM112" s="983"/>
      <c r="BN112" s="983"/>
      <c r="BO112" s="983"/>
      <c r="BP112" s="984"/>
      <c r="BQ112" s="952">
        <v>13999361</v>
      </c>
      <c r="BR112" s="953"/>
      <c r="BS112" s="953"/>
      <c r="BT112" s="953"/>
      <c r="BU112" s="953"/>
      <c r="BV112" s="953">
        <v>13649799</v>
      </c>
      <c r="BW112" s="953"/>
      <c r="BX112" s="953"/>
      <c r="BY112" s="953"/>
      <c r="BZ112" s="953"/>
      <c r="CA112" s="953">
        <v>12564829</v>
      </c>
      <c r="CB112" s="953"/>
      <c r="CC112" s="953"/>
      <c r="CD112" s="953"/>
      <c r="CE112" s="953"/>
      <c r="CF112" s="947">
        <v>92.9</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110</v>
      </c>
      <c r="DH112" s="953"/>
      <c r="DI112" s="953"/>
      <c r="DJ112" s="953"/>
      <c r="DK112" s="953"/>
      <c r="DL112" s="953" t="s">
        <v>110</v>
      </c>
      <c r="DM112" s="953"/>
      <c r="DN112" s="953"/>
      <c r="DO112" s="953"/>
      <c r="DP112" s="953"/>
      <c r="DQ112" s="953" t="s">
        <v>110</v>
      </c>
      <c r="DR112" s="953"/>
      <c r="DS112" s="953"/>
      <c r="DT112" s="953"/>
      <c r="DU112" s="953"/>
      <c r="DV112" s="954" t="s">
        <v>110</v>
      </c>
      <c r="DW112" s="954"/>
      <c r="DX112" s="954"/>
      <c r="DY112" s="954"/>
      <c r="DZ112" s="955"/>
    </row>
    <row r="113" spans="1:130" s="197" customFormat="1" ht="26.25" customHeight="1" x14ac:dyDescent="0.15">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882482</v>
      </c>
      <c r="AB113" s="967"/>
      <c r="AC113" s="967"/>
      <c r="AD113" s="967"/>
      <c r="AE113" s="968"/>
      <c r="AF113" s="969">
        <v>1148897</v>
      </c>
      <c r="AG113" s="967"/>
      <c r="AH113" s="967"/>
      <c r="AI113" s="967"/>
      <c r="AJ113" s="968"/>
      <c r="AK113" s="969">
        <v>1030614</v>
      </c>
      <c r="AL113" s="967"/>
      <c r="AM113" s="967"/>
      <c r="AN113" s="967"/>
      <c r="AO113" s="968"/>
      <c r="AP113" s="970">
        <v>7.6</v>
      </c>
      <c r="AQ113" s="971"/>
      <c r="AR113" s="971"/>
      <c r="AS113" s="971"/>
      <c r="AT113" s="972"/>
      <c r="AU113" s="932"/>
      <c r="AV113" s="933"/>
      <c r="AW113" s="933"/>
      <c r="AX113" s="933"/>
      <c r="AY113" s="934"/>
      <c r="AZ113" s="982" t="s">
        <v>416</v>
      </c>
      <c r="BA113" s="983"/>
      <c r="BB113" s="983"/>
      <c r="BC113" s="983"/>
      <c r="BD113" s="983"/>
      <c r="BE113" s="983"/>
      <c r="BF113" s="983"/>
      <c r="BG113" s="983"/>
      <c r="BH113" s="983"/>
      <c r="BI113" s="983"/>
      <c r="BJ113" s="983"/>
      <c r="BK113" s="983"/>
      <c r="BL113" s="983"/>
      <c r="BM113" s="983"/>
      <c r="BN113" s="983"/>
      <c r="BO113" s="983"/>
      <c r="BP113" s="984"/>
      <c r="BQ113" s="952">
        <v>2200402</v>
      </c>
      <c r="BR113" s="953"/>
      <c r="BS113" s="953"/>
      <c r="BT113" s="953"/>
      <c r="BU113" s="953"/>
      <c r="BV113" s="953">
        <v>2024099</v>
      </c>
      <c r="BW113" s="953"/>
      <c r="BX113" s="953"/>
      <c r="BY113" s="953"/>
      <c r="BZ113" s="953"/>
      <c r="CA113" s="953">
        <v>1794623</v>
      </c>
      <c r="CB113" s="953"/>
      <c r="CC113" s="953"/>
      <c r="CD113" s="953"/>
      <c r="CE113" s="953"/>
      <c r="CF113" s="947">
        <v>13.3</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110</v>
      </c>
      <c r="DH113" s="992"/>
      <c r="DI113" s="992"/>
      <c r="DJ113" s="992"/>
      <c r="DK113" s="993"/>
      <c r="DL113" s="994" t="s">
        <v>110</v>
      </c>
      <c r="DM113" s="992"/>
      <c r="DN113" s="992"/>
      <c r="DO113" s="992"/>
      <c r="DP113" s="993"/>
      <c r="DQ113" s="994" t="s">
        <v>110</v>
      </c>
      <c r="DR113" s="992"/>
      <c r="DS113" s="992"/>
      <c r="DT113" s="992"/>
      <c r="DU113" s="993"/>
      <c r="DV113" s="995" t="s">
        <v>110</v>
      </c>
      <c r="DW113" s="996"/>
      <c r="DX113" s="996"/>
      <c r="DY113" s="996"/>
      <c r="DZ113" s="997"/>
    </row>
    <row r="114" spans="1:130" s="197" customFormat="1" ht="26.25" customHeight="1" x14ac:dyDescent="0.15">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243606</v>
      </c>
      <c r="AB114" s="992"/>
      <c r="AC114" s="992"/>
      <c r="AD114" s="992"/>
      <c r="AE114" s="993"/>
      <c r="AF114" s="994">
        <v>240585</v>
      </c>
      <c r="AG114" s="992"/>
      <c r="AH114" s="992"/>
      <c r="AI114" s="992"/>
      <c r="AJ114" s="993"/>
      <c r="AK114" s="994">
        <v>251821</v>
      </c>
      <c r="AL114" s="992"/>
      <c r="AM114" s="992"/>
      <c r="AN114" s="992"/>
      <c r="AO114" s="993"/>
      <c r="AP114" s="995">
        <v>1.9</v>
      </c>
      <c r="AQ114" s="996"/>
      <c r="AR114" s="996"/>
      <c r="AS114" s="996"/>
      <c r="AT114" s="997"/>
      <c r="AU114" s="932"/>
      <c r="AV114" s="933"/>
      <c r="AW114" s="933"/>
      <c r="AX114" s="933"/>
      <c r="AY114" s="934"/>
      <c r="AZ114" s="982" t="s">
        <v>419</v>
      </c>
      <c r="BA114" s="983"/>
      <c r="BB114" s="983"/>
      <c r="BC114" s="983"/>
      <c r="BD114" s="983"/>
      <c r="BE114" s="983"/>
      <c r="BF114" s="983"/>
      <c r="BG114" s="983"/>
      <c r="BH114" s="983"/>
      <c r="BI114" s="983"/>
      <c r="BJ114" s="983"/>
      <c r="BK114" s="983"/>
      <c r="BL114" s="983"/>
      <c r="BM114" s="983"/>
      <c r="BN114" s="983"/>
      <c r="BO114" s="983"/>
      <c r="BP114" s="984"/>
      <c r="BQ114" s="952">
        <v>5365834</v>
      </c>
      <c r="BR114" s="953"/>
      <c r="BS114" s="953"/>
      <c r="BT114" s="953"/>
      <c r="BU114" s="953"/>
      <c r="BV114" s="953">
        <v>4758706</v>
      </c>
      <c r="BW114" s="953"/>
      <c r="BX114" s="953"/>
      <c r="BY114" s="953"/>
      <c r="BZ114" s="953"/>
      <c r="CA114" s="953">
        <v>4730120</v>
      </c>
      <c r="CB114" s="953"/>
      <c r="CC114" s="953"/>
      <c r="CD114" s="953"/>
      <c r="CE114" s="953"/>
      <c r="CF114" s="947">
        <v>35</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110</v>
      </c>
      <c r="DH114" s="992"/>
      <c r="DI114" s="992"/>
      <c r="DJ114" s="992"/>
      <c r="DK114" s="993"/>
      <c r="DL114" s="994" t="s">
        <v>110</v>
      </c>
      <c r="DM114" s="992"/>
      <c r="DN114" s="992"/>
      <c r="DO114" s="992"/>
      <c r="DP114" s="993"/>
      <c r="DQ114" s="994" t="s">
        <v>110</v>
      </c>
      <c r="DR114" s="992"/>
      <c r="DS114" s="992"/>
      <c r="DT114" s="992"/>
      <c r="DU114" s="993"/>
      <c r="DV114" s="995" t="s">
        <v>110</v>
      </c>
      <c r="DW114" s="996"/>
      <c r="DX114" s="996"/>
      <c r="DY114" s="996"/>
      <c r="DZ114" s="997"/>
    </row>
    <row r="115" spans="1:130" s="197" customFormat="1" ht="26.25" customHeight="1" x14ac:dyDescent="0.15">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99850</v>
      </c>
      <c r="AB115" s="967"/>
      <c r="AC115" s="967"/>
      <c r="AD115" s="967"/>
      <c r="AE115" s="968"/>
      <c r="AF115" s="969">
        <v>91736</v>
      </c>
      <c r="AG115" s="967"/>
      <c r="AH115" s="967"/>
      <c r="AI115" s="967"/>
      <c r="AJ115" s="968"/>
      <c r="AK115" s="969">
        <v>60311</v>
      </c>
      <c r="AL115" s="967"/>
      <c r="AM115" s="967"/>
      <c r="AN115" s="967"/>
      <c r="AO115" s="968"/>
      <c r="AP115" s="970">
        <v>0.4</v>
      </c>
      <c r="AQ115" s="971"/>
      <c r="AR115" s="971"/>
      <c r="AS115" s="971"/>
      <c r="AT115" s="972"/>
      <c r="AU115" s="932"/>
      <c r="AV115" s="933"/>
      <c r="AW115" s="933"/>
      <c r="AX115" s="933"/>
      <c r="AY115" s="934"/>
      <c r="AZ115" s="982" t="s">
        <v>422</v>
      </c>
      <c r="BA115" s="983"/>
      <c r="BB115" s="983"/>
      <c r="BC115" s="983"/>
      <c r="BD115" s="983"/>
      <c r="BE115" s="983"/>
      <c r="BF115" s="983"/>
      <c r="BG115" s="983"/>
      <c r="BH115" s="983"/>
      <c r="BI115" s="983"/>
      <c r="BJ115" s="983"/>
      <c r="BK115" s="983"/>
      <c r="BL115" s="983"/>
      <c r="BM115" s="983"/>
      <c r="BN115" s="983"/>
      <c r="BO115" s="983"/>
      <c r="BP115" s="984"/>
      <c r="BQ115" s="952" t="s">
        <v>110</v>
      </c>
      <c r="BR115" s="953"/>
      <c r="BS115" s="953"/>
      <c r="BT115" s="953"/>
      <c r="BU115" s="953"/>
      <c r="BV115" s="953" t="s">
        <v>110</v>
      </c>
      <c r="BW115" s="953"/>
      <c r="BX115" s="953"/>
      <c r="BY115" s="953"/>
      <c r="BZ115" s="953"/>
      <c r="CA115" s="953" t="s">
        <v>110</v>
      </c>
      <c r="CB115" s="953"/>
      <c r="CC115" s="953"/>
      <c r="CD115" s="953"/>
      <c r="CE115" s="953"/>
      <c r="CF115" s="947" t="s">
        <v>110</v>
      </c>
      <c r="CG115" s="948"/>
      <c r="CH115" s="948"/>
      <c r="CI115" s="948"/>
      <c r="CJ115" s="948"/>
      <c r="CK115" s="978"/>
      <c r="CL115" s="979"/>
      <c r="CM115" s="982" t="s">
        <v>423</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110</v>
      </c>
      <c r="DH115" s="992"/>
      <c r="DI115" s="992"/>
      <c r="DJ115" s="992"/>
      <c r="DK115" s="993"/>
      <c r="DL115" s="994" t="s">
        <v>110</v>
      </c>
      <c r="DM115" s="992"/>
      <c r="DN115" s="992"/>
      <c r="DO115" s="992"/>
      <c r="DP115" s="993"/>
      <c r="DQ115" s="994" t="s">
        <v>110</v>
      </c>
      <c r="DR115" s="992"/>
      <c r="DS115" s="992"/>
      <c r="DT115" s="992"/>
      <c r="DU115" s="993"/>
      <c r="DV115" s="995" t="s">
        <v>110</v>
      </c>
      <c r="DW115" s="996"/>
      <c r="DX115" s="996"/>
      <c r="DY115" s="996"/>
      <c r="DZ115" s="997"/>
    </row>
    <row r="116" spans="1:130" s="197" customFormat="1" ht="26.25" customHeight="1" x14ac:dyDescent="0.15">
      <c r="A116" s="989"/>
      <c r="B116" s="990"/>
      <c r="C116" s="1004" t="s">
        <v>424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237</v>
      </c>
      <c r="AB116" s="992"/>
      <c r="AC116" s="992"/>
      <c r="AD116" s="992"/>
      <c r="AE116" s="993"/>
      <c r="AF116" s="994">
        <v>494</v>
      </c>
      <c r="AG116" s="992"/>
      <c r="AH116" s="992"/>
      <c r="AI116" s="992"/>
      <c r="AJ116" s="993"/>
      <c r="AK116" s="994">
        <v>1484</v>
      </c>
      <c r="AL116" s="992"/>
      <c r="AM116" s="992"/>
      <c r="AN116" s="992"/>
      <c r="AO116" s="993"/>
      <c r="AP116" s="995">
        <v>0</v>
      </c>
      <c r="AQ116" s="996"/>
      <c r="AR116" s="996"/>
      <c r="AS116" s="996"/>
      <c r="AT116" s="997"/>
      <c r="AU116" s="932"/>
      <c r="AV116" s="933"/>
      <c r="AW116" s="933"/>
      <c r="AX116" s="933"/>
      <c r="AY116" s="934"/>
      <c r="AZ116" s="982" t="s">
        <v>425</v>
      </c>
      <c r="BA116" s="983"/>
      <c r="BB116" s="983"/>
      <c r="BC116" s="983"/>
      <c r="BD116" s="983"/>
      <c r="BE116" s="983"/>
      <c r="BF116" s="983"/>
      <c r="BG116" s="983"/>
      <c r="BH116" s="983"/>
      <c r="BI116" s="983"/>
      <c r="BJ116" s="983"/>
      <c r="BK116" s="983"/>
      <c r="BL116" s="983"/>
      <c r="BM116" s="983"/>
      <c r="BN116" s="983"/>
      <c r="BO116" s="983"/>
      <c r="BP116" s="984"/>
      <c r="BQ116" s="952" t="s">
        <v>110</v>
      </c>
      <c r="BR116" s="953"/>
      <c r="BS116" s="953"/>
      <c r="BT116" s="953"/>
      <c r="BU116" s="953"/>
      <c r="BV116" s="953" t="s">
        <v>110</v>
      </c>
      <c r="BW116" s="953"/>
      <c r="BX116" s="953"/>
      <c r="BY116" s="953"/>
      <c r="BZ116" s="953"/>
      <c r="CA116" s="953" t="s">
        <v>110</v>
      </c>
      <c r="CB116" s="953"/>
      <c r="CC116" s="953"/>
      <c r="CD116" s="953"/>
      <c r="CE116" s="953"/>
      <c r="CF116" s="947" t="s">
        <v>110</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223107</v>
      </c>
      <c r="DH116" s="992"/>
      <c r="DI116" s="992"/>
      <c r="DJ116" s="992"/>
      <c r="DK116" s="993"/>
      <c r="DL116" s="994">
        <v>182095</v>
      </c>
      <c r="DM116" s="992"/>
      <c r="DN116" s="992"/>
      <c r="DO116" s="992"/>
      <c r="DP116" s="993"/>
      <c r="DQ116" s="994">
        <v>146042</v>
      </c>
      <c r="DR116" s="992"/>
      <c r="DS116" s="992"/>
      <c r="DT116" s="992"/>
      <c r="DU116" s="993"/>
      <c r="DV116" s="995">
        <v>1.1000000000000001</v>
      </c>
      <c r="DW116" s="996"/>
      <c r="DX116" s="996"/>
      <c r="DY116" s="996"/>
      <c r="DZ116" s="997"/>
    </row>
    <row r="117" spans="1:130" s="197" customFormat="1" ht="26.25" customHeight="1" x14ac:dyDescent="0.15">
      <c r="A117" s="937" t="s">
        <v>167</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427</v>
      </c>
      <c r="Z117" s="917"/>
      <c r="AA117" s="1029">
        <v>4297339</v>
      </c>
      <c r="AB117" s="999"/>
      <c r="AC117" s="999"/>
      <c r="AD117" s="999"/>
      <c r="AE117" s="1000"/>
      <c r="AF117" s="998">
        <v>4395025</v>
      </c>
      <c r="AG117" s="999"/>
      <c r="AH117" s="999"/>
      <c r="AI117" s="999"/>
      <c r="AJ117" s="1000"/>
      <c r="AK117" s="998">
        <v>4336153</v>
      </c>
      <c r="AL117" s="999"/>
      <c r="AM117" s="999"/>
      <c r="AN117" s="999"/>
      <c r="AO117" s="1000"/>
      <c r="AP117" s="1001"/>
      <c r="AQ117" s="1002"/>
      <c r="AR117" s="1002"/>
      <c r="AS117" s="1002"/>
      <c r="AT117" s="1003"/>
      <c r="AU117" s="932"/>
      <c r="AV117" s="933"/>
      <c r="AW117" s="933"/>
      <c r="AX117" s="933"/>
      <c r="AY117" s="934"/>
      <c r="AZ117" s="1028" t="s">
        <v>428</v>
      </c>
      <c r="BA117" s="1004"/>
      <c r="BB117" s="1004"/>
      <c r="BC117" s="1004"/>
      <c r="BD117" s="1004"/>
      <c r="BE117" s="1004"/>
      <c r="BF117" s="1004"/>
      <c r="BG117" s="1004"/>
      <c r="BH117" s="1004"/>
      <c r="BI117" s="1004"/>
      <c r="BJ117" s="1004"/>
      <c r="BK117" s="1004"/>
      <c r="BL117" s="1004"/>
      <c r="BM117" s="1004"/>
      <c r="BN117" s="1004"/>
      <c r="BO117" s="1004"/>
      <c r="BP117" s="1005"/>
      <c r="BQ117" s="1018" t="s">
        <v>110</v>
      </c>
      <c r="BR117" s="1019"/>
      <c r="BS117" s="1019"/>
      <c r="BT117" s="1019"/>
      <c r="BU117" s="1019"/>
      <c r="BV117" s="1019" t="s">
        <v>110</v>
      </c>
      <c r="BW117" s="1019"/>
      <c r="BX117" s="1019"/>
      <c r="BY117" s="1019"/>
      <c r="BZ117" s="1019"/>
      <c r="CA117" s="1019" t="s">
        <v>110</v>
      </c>
      <c r="CB117" s="1019"/>
      <c r="CC117" s="1019"/>
      <c r="CD117" s="1019"/>
      <c r="CE117" s="1019"/>
      <c r="CF117" s="947" t="s">
        <v>110</v>
      </c>
      <c r="CG117" s="948"/>
      <c r="CH117" s="948"/>
      <c r="CI117" s="948"/>
      <c r="CJ117" s="948"/>
      <c r="CK117" s="978"/>
      <c r="CL117" s="979"/>
      <c r="CM117" s="949" t="s">
        <v>429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110</v>
      </c>
      <c r="DH117" s="992"/>
      <c r="DI117" s="992"/>
      <c r="DJ117" s="992"/>
      <c r="DK117" s="993"/>
      <c r="DL117" s="994" t="s">
        <v>110</v>
      </c>
      <c r="DM117" s="992"/>
      <c r="DN117" s="992"/>
      <c r="DO117" s="992"/>
      <c r="DP117" s="993"/>
      <c r="DQ117" s="994" t="s">
        <v>110</v>
      </c>
      <c r="DR117" s="992"/>
      <c r="DS117" s="992"/>
      <c r="DT117" s="992"/>
      <c r="DU117" s="993"/>
      <c r="DV117" s="995" t="s">
        <v>110</v>
      </c>
      <c r="DW117" s="996"/>
      <c r="DX117" s="996"/>
      <c r="DY117" s="996"/>
      <c r="DZ117" s="997"/>
    </row>
    <row r="118" spans="1:130" s="197" customFormat="1" ht="26.25" customHeight="1" x14ac:dyDescent="0.15">
      <c r="A118" s="937" t="s">
        <v>403</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401</v>
      </c>
      <c r="AB118" s="916"/>
      <c r="AC118" s="916"/>
      <c r="AD118" s="916"/>
      <c r="AE118" s="917"/>
      <c r="AF118" s="915" t="s">
        <v>284</v>
      </c>
      <c r="AG118" s="916"/>
      <c r="AH118" s="916"/>
      <c r="AI118" s="916"/>
      <c r="AJ118" s="917"/>
      <c r="AK118" s="915" t="s">
        <v>283</v>
      </c>
      <c r="AL118" s="916"/>
      <c r="AM118" s="916"/>
      <c r="AN118" s="916"/>
      <c r="AO118" s="917"/>
      <c r="AP118" s="1023" t="s">
        <v>402</v>
      </c>
      <c r="AQ118" s="1024"/>
      <c r="AR118" s="1024"/>
      <c r="AS118" s="1024"/>
      <c r="AT118" s="1025"/>
      <c r="AU118" s="935"/>
      <c r="AV118" s="936"/>
      <c r="AW118" s="936"/>
      <c r="AX118" s="936"/>
      <c r="AY118" s="936"/>
      <c r="AZ118" s="228" t="s">
        <v>167</v>
      </c>
      <c r="BA118" s="228"/>
      <c r="BB118" s="228"/>
      <c r="BC118" s="228"/>
      <c r="BD118" s="228"/>
      <c r="BE118" s="228"/>
      <c r="BF118" s="228"/>
      <c r="BG118" s="228"/>
      <c r="BH118" s="228"/>
      <c r="BI118" s="228"/>
      <c r="BJ118" s="228"/>
      <c r="BK118" s="228"/>
      <c r="BL118" s="228"/>
      <c r="BM118" s="228"/>
      <c r="BN118" s="228"/>
      <c r="BO118" s="1026" t="s">
        <v>430</v>
      </c>
      <c r="BP118" s="1027"/>
      <c r="BQ118" s="1018">
        <v>53618951</v>
      </c>
      <c r="BR118" s="1019"/>
      <c r="BS118" s="1019"/>
      <c r="BT118" s="1019"/>
      <c r="BU118" s="1019"/>
      <c r="BV118" s="1019">
        <v>53414531</v>
      </c>
      <c r="BW118" s="1019"/>
      <c r="BX118" s="1019"/>
      <c r="BY118" s="1019"/>
      <c r="BZ118" s="1019"/>
      <c r="CA118" s="1019">
        <v>53873024</v>
      </c>
      <c r="CB118" s="1019"/>
      <c r="CC118" s="1019"/>
      <c r="CD118" s="1019"/>
      <c r="CE118" s="1019"/>
      <c r="CF118" s="1020"/>
      <c r="CG118" s="1021"/>
      <c r="CH118" s="1021"/>
      <c r="CI118" s="1021"/>
      <c r="CJ118" s="1022"/>
      <c r="CK118" s="978"/>
      <c r="CL118" s="979"/>
      <c r="CM118" s="949" t="s">
        <v>431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110</v>
      </c>
      <c r="DH118" s="992"/>
      <c r="DI118" s="992"/>
      <c r="DJ118" s="992"/>
      <c r="DK118" s="993"/>
      <c r="DL118" s="994" t="s">
        <v>110</v>
      </c>
      <c r="DM118" s="992"/>
      <c r="DN118" s="992"/>
      <c r="DO118" s="992"/>
      <c r="DP118" s="993"/>
      <c r="DQ118" s="994" t="s">
        <v>110</v>
      </c>
      <c r="DR118" s="992"/>
      <c r="DS118" s="992"/>
      <c r="DT118" s="992"/>
      <c r="DU118" s="993"/>
      <c r="DV118" s="995" t="s">
        <v>110</v>
      </c>
      <c r="DW118" s="996"/>
      <c r="DX118" s="996"/>
      <c r="DY118" s="996"/>
      <c r="DZ118" s="997"/>
    </row>
    <row r="119" spans="1:130" s="197" customFormat="1" ht="26.25" customHeight="1" x14ac:dyDescent="0.15">
      <c r="A119" s="1007" t="s">
        <v>406</v>
      </c>
      <c r="B119" s="977"/>
      <c r="C119" s="956" t="s">
        <v>407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110</v>
      </c>
      <c r="AB119" s="923"/>
      <c r="AC119" s="923"/>
      <c r="AD119" s="923"/>
      <c r="AE119" s="924"/>
      <c r="AF119" s="925" t="s">
        <v>110</v>
      </c>
      <c r="AG119" s="923"/>
      <c r="AH119" s="923"/>
      <c r="AI119" s="923"/>
      <c r="AJ119" s="924"/>
      <c r="AK119" s="925" t="s">
        <v>110</v>
      </c>
      <c r="AL119" s="923"/>
      <c r="AM119" s="923"/>
      <c r="AN119" s="923"/>
      <c r="AO119" s="924"/>
      <c r="AP119" s="926" t="s">
        <v>110</v>
      </c>
      <c r="AQ119" s="927"/>
      <c r="AR119" s="927"/>
      <c r="AS119" s="927"/>
      <c r="AT119" s="928"/>
      <c r="AU119" s="1010" t="s">
        <v>432</v>
      </c>
      <c r="AV119" s="1011"/>
      <c r="AW119" s="1011"/>
      <c r="AX119" s="1011"/>
      <c r="AY119" s="1012"/>
      <c r="AZ119" s="973" t="s">
        <v>433</v>
      </c>
      <c r="BA119" s="920"/>
      <c r="BB119" s="920"/>
      <c r="BC119" s="920"/>
      <c r="BD119" s="920"/>
      <c r="BE119" s="920"/>
      <c r="BF119" s="920"/>
      <c r="BG119" s="920"/>
      <c r="BH119" s="920"/>
      <c r="BI119" s="920"/>
      <c r="BJ119" s="920"/>
      <c r="BK119" s="920"/>
      <c r="BL119" s="920"/>
      <c r="BM119" s="920"/>
      <c r="BN119" s="920"/>
      <c r="BO119" s="920"/>
      <c r="BP119" s="921"/>
      <c r="BQ119" s="959">
        <v>2164359</v>
      </c>
      <c r="BR119" s="960"/>
      <c r="BS119" s="960"/>
      <c r="BT119" s="960"/>
      <c r="BU119" s="960"/>
      <c r="BV119" s="960">
        <v>1536793</v>
      </c>
      <c r="BW119" s="960"/>
      <c r="BX119" s="960"/>
      <c r="BY119" s="960"/>
      <c r="BZ119" s="960"/>
      <c r="CA119" s="960">
        <v>1351297</v>
      </c>
      <c r="CB119" s="960"/>
      <c r="CC119" s="960"/>
      <c r="CD119" s="960"/>
      <c r="CE119" s="960"/>
      <c r="CF119" s="974">
        <v>10</v>
      </c>
      <c r="CG119" s="975"/>
      <c r="CH119" s="975"/>
      <c r="CI119" s="975"/>
      <c r="CJ119" s="975"/>
      <c r="CK119" s="980"/>
      <c r="CL119" s="981"/>
      <c r="CM119" s="1037" t="s">
        <v>434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139326</v>
      </c>
      <c r="DH119" s="1031"/>
      <c r="DI119" s="1031"/>
      <c r="DJ119" s="1031"/>
      <c r="DK119" s="1032"/>
      <c r="DL119" s="1033">
        <v>92631</v>
      </c>
      <c r="DM119" s="1031"/>
      <c r="DN119" s="1031"/>
      <c r="DO119" s="1031"/>
      <c r="DP119" s="1032"/>
      <c r="DQ119" s="1033">
        <v>56292</v>
      </c>
      <c r="DR119" s="1031"/>
      <c r="DS119" s="1031"/>
      <c r="DT119" s="1031"/>
      <c r="DU119" s="1032"/>
      <c r="DV119" s="1034">
        <v>0.4</v>
      </c>
      <c r="DW119" s="1035"/>
      <c r="DX119" s="1035"/>
      <c r="DY119" s="1035"/>
      <c r="DZ119" s="1036"/>
    </row>
    <row r="120" spans="1:130" s="197" customFormat="1" ht="26.25" customHeight="1" x14ac:dyDescent="0.15">
      <c r="A120" s="1008"/>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110</v>
      </c>
      <c r="AB120" s="992"/>
      <c r="AC120" s="992"/>
      <c r="AD120" s="992"/>
      <c r="AE120" s="993"/>
      <c r="AF120" s="994" t="s">
        <v>110</v>
      </c>
      <c r="AG120" s="992"/>
      <c r="AH120" s="992"/>
      <c r="AI120" s="992"/>
      <c r="AJ120" s="993"/>
      <c r="AK120" s="994" t="s">
        <v>110</v>
      </c>
      <c r="AL120" s="992"/>
      <c r="AM120" s="992"/>
      <c r="AN120" s="992"/>
      <c r="AO120" s="993"/>
      <c r="AP120" s="995" t="s">
        <v>110</v>
      </c>
      <c r="AQ120" s="996"/>
      <c r="AR120" s="996"/>
      <c r="AS120" s="996"/>
      <c r="AT120" s="997"/>
      <c r="AU120" s="1013"/>
      <c r="AV120" s="1014"/>
      <c r="AW120" s="1014"/>
      <c r="AX120" s="1014"/>
      <c r="AY120" s="1015"/>
      <c r="AZ120" s="982" t="s">
        <v>435</v>
      </c>
      <c r="BA120" s="983"/>
      <c r="BB120" s="983"/>
      <c r="BC120" s="983"/>
      <c r="BD120" s="983"/>
      <c r="BE120" s="983"/>
      <c r="BF120" s="983"/>
      <c r="BG120" s="983"/>
      <c r="BH120" s="983"/>
      <c r="BI120" s="983"/>
      <c r="BJ120" s="983"/>
      <c r="BK120" s="983"/>
      <c r="BL120" s="983"/>
      <c r="BM120" s="983"/>
      <c r="BN120" s="983"/>
      <c r="BO120" s="983"/>
      <c r="BP120" s="984"/>
      <c r="BQ120" s="952">
        <v>24334</v>
      </c>
      <c r="BR120" s="953"/>
      <c r="BS120" s="953"/>
      <c r="BT120" s="953"/>
      <c r="BU120" s="953"/>
      <c r="BV120" s="953">
        <v>18148</v>
      </c>
      <c r="BW120" s="953"/>
      <c r="BX120" s="953"/>
      <c r="BY120" s="953"/>
      <c r="BZ120" s="953"/>
      <c r="CA120" s="953">
        <v>15619</v>
      </c>
      <c r="CB120" s="953"/>
      <c r="CC120" s="953"/>
      <c r="CD120" s="953"/>
      <c r="CE120" s="953"/>
      <c r="CF120" s="947">
        <v>0.1</v>
      </c>
      <c r="CG120" s="948"/>
      <c r="CH120" s="948"/>
      <c r="CI120" s="948"/>
      <c r="CJ120" s="948"/>
      <c r="CK120" s="1046" t="s">
        <v>436</v>
      </c>
      <c r="CL120" s="1047"/>
      <c r="CM120" s="1047"/>
      <c r="CN120" s="1047"/>
      <c r="CO120" s="1048"/>
      <c r="CP120" s="1054" t="s">
        <v>386</v>
      </c>
      <c r="CQ120" s="1055"/>
      <c r="CR120" s="1055"/>
      <c r="CS120" s="1055"/>
      <c r="CT120" s="1055"/>
      <c r="CU120" s="1055"/>
      <c r="CV120" s="1055"/>
      <c r="CW120" s="1055"/>
      <c r="CX120" s="1055"/>
      <c r="CY120" s="1055"/>
      <c r="CZ120" s="1055"/>
      <c r="DA120" s="1055"/>
      <c r="DB120" s="1055"/>
      <c r="DC120" s="1055"/>
      <c r="DD120" s="1055"/>
      <c r="DE120" s="1055"/>
      <c r="DF120" s="1056"/>
      <c r="DG120" s="959">
        <v>5751020</v>
      </c>
      <c r="DH120" s="960"/>
      <c r="DI120" s="960"/>
      <c r="DJ120" s="960"/>
      <c r="DK120" s="960"/>
      <c r="DL120" s="960">
        <v>5994405</v>
      </c>
      <c r="DM120" s="960"/>
      <c r="DN120" s="960"/>
      <c r="DO120" s="960"/>
      <c r="DP120" s="960"/>
      <c r="DQ120" s="960">
        <v>4901854</v>
      </c>
      <c r="DR120" s="960"/>
      <c r="DS120" s="960"/>
      <c r="DT120" s="960"/>
      <c r="DU120" s="960"/>
      <c r="DV120" s="961">
        <v>36.200000000000003</v>
      </c>
      <c r="DW120" s="961"/>
      <c r="DX120" s="961"/>
      <c r="DY120" s="961"/>
      <c r="DZ120" s="962"/>
    </row>
    <row r="121" spans="1:130" s="197" customFormat="1" ht="26.25" customHeight="1" x14ac:dyDescent="0.15">
      <c r="A121" s="1008"/>
      <c r="B121" s="979"/>
      <c r="C121" s="1043" t="s">
        <v>437</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110</v>
      </c>
      <c r="AB121" s="992"/>
      <c r="AC121" s="992"/>
      <c r="AD121" s="992"/>
      <c r="AE121" s="993"/>
      <c r="AF121" s="994" t="s">
        <v>110</v>
      </c>
      <c r="AG121" s="992"/>
      <c r="AH121" s="992"/>
      <c r="AI121" s="992"/>
      <c r="AJ121" s="993"/>
      <c r="AK121" s="994" t="s">
        <v>110</v>
      </c>
      <c r="AL121" s="992"/>
      <c r="AM121" s="992"/>
      <c r="AN121" s="992"/>
      <c r="AO121" s="993"/>
      <c r="AP121" s="995" t="s">
        <v>110</v>
      </c>
      <c r="AQ121" s="996"/>
      <c r="AR121" s="996"/>
      <c r="AS121" s="996"/>
      <c r="AT121" s="997"/>
      <c r="AU121" s="1013"/>
      <c r="AV121" s="1014"/>
      <c r="AW121" s="1014"/>
      <c r="AX121" s="1014"/>
      <c r="AY121" s="1015"/>
      <c r="AZ121" s="1028" t="s">
        <v>438</v>
      </c>
      <c r="BA121" s="1004"/>
      <c r="BB121" s="1004"/>
      <c r="BC121" s="1004"/>
      <c r="BD121" s="1004"/>
      <c r="BE121" s="1004"/>
      <c r="BF121" s="1004"/>
      <c r="BG121" s="1004"/>
      <c r="BH121" s="1004"/>
      <c r="BI121" s="1004"/>
      <c r="BJ121" s="1004"/>
      <c r="BK121" s="1004"/>
      <c r="BL121" s="1004"/>
      <c r="BM121" s="1004"/>
      <c r="BN121" s="1004"/>
      <c r="BO121" s="1004"/>
      <c r="BP121" s="1005"/>
      <c r="BQ121" s="1018">
        <v>27023020</v>
      </c>
      <c r="BR121" s="1019"/>
      <c r="BS121" s="1019"/>
      <c r="BT121" s="1019"/>
      <c r="BU121" s="1019"/>
      <c r="BV121" s="1019">
        <v>27163542</v>
      </c>
      <c r="BW121" s="1019"/>
      <c r="BX121" s="1019"/>
      <c r="BY121" s="1019"/>
      <c r="BZ121" s="1019"/>
      <c r="CA121" s="1019">
        <v>28170501</v>
      </c>
      <c r="CB121" s="1019"/>
      <c r="CC121" s="1019"/>
      <c r="CD121" s="1019"/>
      <c r="CE121" s="1019"/>
      <c r="CF121" s="1057">
        <v>208.2</v>
      </c>
      <c r="CG121" s="1058"/>
      <c r="CH121" s="1058"/>
      <c r="CI121" s="1058"/>
      <c r="CJ121" s="1058"/>
      <c r="CK121" s="1049"/>
      <c r="CL121" s="1050"/>
      <c r="CM121" s="1050"/>
      <c r="CN121" s="1050"/>
      <c r="CO121" s="1051"/>
      <c r="CP121" s="1040" t="s">
        <v>383</v>
      </c>
      <c r="CQ121" s="1041"/>
      <c r="CR121" s="1041"/>
      <c r="CS121" s="1041"/>
      <c r="CT121" s="1041"/>
      <c r="CU121" s="1041"/>
      <c r="CV121" s="1041"/>
      <c r="CW121" s="1041"/>
      <c r="CX121" s="1041"/>
      <c r="CY121" s="1041"/>
      <c r="CZ121" s="1041"/>
      <c r="DA121" s="1041"/>
      <c r="DB121" s="1041"/>
      <c r="DC121" s="1041"/>
      <c r="DD121" s="1041"/>
      <c r="DE121" s="1041"/>
      <c r="DF121" s="1042"/>
      <c r="DG121" s="952">
        <v>5137209</v>
      </c>
      <c r="DH121" s="953"/>
      <c r="DI121" s="953"/>
      <c r="DJ121" s="953"/>
      <c r="DK121" s="953"/>
      <c r="DL121" s="953">
        <v>4580194</v>
      </c>
      <c r="DM121" s="953"/>
      <c r="DN121" s="953"/>
      <c r="DO121" s="953"/>
      <c r="DP121" s="953"/>
      <c r="DQ121" s="953">
        <v>4082607</v>
      </c>
      <c r="DR121" s="953"/>
      <c r="DS121" s="953"/>
      <c r="DT121" s="953"/>
      <c r="DU121" s="953"/>
      <c r="DV121" s="954">
        <v>30.2</v>
      </c>
      <c r="DW121" s="954"/>
      <c r="DX121" s="954"/>
      <c r="DY121" s="954"/>
      <c r="DZ121" s="955"/>
    </row>
    <row r="122" spans="1:130" s="197" customFormat="1" ht="26.25" customHeight="1" x14ac:dyDescent="0.15">
      <c r="A122" s="1008"/>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110</v>
      </c>
      <c r="AB122" s="992"/>
      <c r="AC122" s="992"/>
      <c r="AD122" s="992"/>
      <c r="AE122" s="993"/>
      <c r="AF122" s="994" t="s">
        <v>110</v>
      </c>
      <c r="AG122" s="992"/>
      <c r="AH122" s="992"/>
      <c r="AI122" s="992"/>
      <c r="AJ122" s="993"/>
      <c r="AK122" s="994" t="s">
        <v>110</v>
      </c>
      <c r="AL122" s="992"/>
      <c r="AM122" s="992"/>
      <c r="AN122" s="992"/>
      <c r="AO122" s="993"/>
      <c r="AP122" s="995" t="s">
        <v>110</v>
      </c>
      <c r="AQ122" s="996"/>
      <c r="AR122" s="996"/>
      <c r="AS122" s="996"/>
      <c r="AT122" s="997"/>
      <c r="AU122" s="1016"/>
      <c r="AV122" s="1017"/>
      <c r="AW122" s="1017"/>
      <c r="AX122" s="1017"/>
      <c r="AY122" s="1017"/>
      <c r="AZ122" s="228" t="s">
        <v>167</v>
      </c>
      <c r="BA122" s="228"/>
      <c r="BB122" s="228"/>
      <c r="BC122" s="228"/>
      <c r="BD122" s="228"/>
      <c r="BE122" s="228"/>
      <c r="BF122" s="228"/>
      <c r="BG122" s="228"/>
      <c r="BH122" s="228"/>
      <c r="BI122" s="228"/>
      <c r="BJ122" s="228"/>
      <c r="BK122" s="228"/>
      <c r="BL122" s="228"/>
      <c r="BM122" s="228"/>
      <c r="BN122" s="228"/>
      <c r="BO122" s="1026" t="s">
        <v>439</v>
      </c>
      <c r="BP122" s="1027"/>
      <c r="BQ122" s="1067">
        <v>29211713</v>
      </c>
      <c r="BR122" s="1068"/>
      <c r="BS122" s="1068"/>
      <c r="BT122" s="1068"/>
      <c r="BU122" s="1068"/>
      <c r="BV122" s="1068">
        <v>28718483</v>
      </c>
      <c r="BW122" s="1068"/>
      <c r="BX122" s="1068"/>
      <c r="BY122" s="1068"/>
      <c r="BZ122" s="1068"/>
      <c r="CA122" s="1068">
        <v>29537417</v>
      </c>
      <c r="CB122" s="1068"/>
      <c r="CC122" s="1068"/>
      <c r="CD122" s="1068"/>
      <c r="CE122" s="1068"/>
      <c r="CF122" s="1020"/>
      <c r="CG122" s="1021"/>
      <c r="CH122" s="1021"/>
      <c r="CI122" s="1021"/>
      <c r="CJ122" s="1022"/>
      <c r="CK122" s="1049"/>
      <c r="CL122" s="1050"/>
      <c r="CM122" s="1050"/>
      <c r="CN122" s="1050"/>
      <c r="CO122" s="1051"/>
      <c r="CP122" s="1040" t="s">
        <v>384</v>
      </c>
      <c r="CQ122" s="1041"/>
      <c r="CR122" s="1041"/>
      <c r="CS122" s="1041"/>
      <c r="CT122" s="1041"/>
      <c r="CU122" s="1041"/>
      <c r="CV122" s="1041"/>
      <c r="CW122" s="1041"/>
      <c r="CX122" s="1041"/>
      <c r="CY122" s="1041"/>
      <c r="CZ122" s="1041"/>
      <c r="DA122" s="1041"/>
      <c r="DB122" s="1041"/>
      <c r="DC122" s="1041"/>
      <c r="DD122" s="1041"/>
      <c r="DE122" s="1041"/>
      <c r="DF122" s="1042"/>
      <c r="DG122" s="952">
        <v>2715034</v>
      </c>
      <c r="DH122" s="953"/>
      <c r="DI122" s="953"/>
      <c r="DJ122" s="953"/>
      <c r="DK122" s="953"/>
      <c r="DL122" s="953">
        <v>2740031</v>
      </c>
      <c r="DM122" s="953"/>
      <c r="DN122" s="953"/>
      <c r="DO122" s="953"/>
      <c r="DP122" s="953"/>
      <c r="DQ122" s="953">
        <v>3104659</v>
      </c>
      <c r="DR122" s="953"/>
      <c r="DS122" s="953"/>
      <c r="DT122" s="953"/>
      <c r="DU122" s="953"/>
      <c r="DV122" s="954">
        <v>22.9</v>
      </c>
      <c r="DW122" s="954"/>
      <c r="DX122" s="954"/>
      <c r="DY122" s="954"/>
      <c r="DZ122" s="955"/>
    </row>
    <row r="123" spans="1:130" s="197" customFormat="1" ht="26.25" customHeight="1" thickBot="1" x14ac:dyDescent="0.2">
      <c r="A123" s="1008"/>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110</v>
      </c>
      <c r="AB123" s="992"/>
      <c r="AC123" s="992"/>
      <c r="AD123" s="992"/>
      <c r="AE123" s="993"/>
      <c r="AF123" s="994" t="s">
        <v>110</v>
      </c>
      <c r="AG123" s="992"/>
      <c r="AH123" s="992"/>
      <c r="AI123" s="992"/>
      <c r="AJ123" s="993"/>
      <c r="AK123" s="994" t="s">
        <v>110</v>
      </c>
      <c r="AL123" s="992"/>
      <c r="AM123" s="992"/>
      <c r="AN123" s="992"/>
      <c r="AO123" s="993"/>
      <c r="AP123" s="995" t="s">
        <v>110</v>
      </c>
      <c r="AQ123" s="996"/>
      <c r="AR123" s="996"/>
      <c r="AS123" s="996"/>
      <c r="AT123" s="997"/>
      <c r="AU123" s="1064" t="s">
        <v>440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181.2</v>
      </c>
      <c r="BR123" s="1060"/>
      <c r="BS123" s="1060"/>
      <c r="BT123" s="1060"/>
      <c r="BU123" s="1060"/>
      <c r="BV123" s="1060">
        <v>186.8</v>
      </c>
      <c r="BW123" s="1060"/>
      <c r="BX123" s="1060"/>
      <c r="BY123" s="1060"/>
      <c r="BZ123" s="1060"/>
      <c r="CA123" s="1060">
        <v>179.8</v>
      </c>
      <c r="CB123" s="1060"/>
      <c r="CC123" s="1060"/>
      <c r="CD123" s="1060"/>
      <c r="CE123" s="1060"/>
      <c r="CF123" s="1061"/>
      <c r="CG123" s="1062"/>
      <c r="CH123" s="1062"/>
      <c r="CI123" s="1062"/>
      <c r="CJ123" s="1063"/>
      <c r="CK123" s="1049"/>
      <c r="CL123" s="1050"/>
      <c r="CM123" s="1050"/>
      <c r="CN123" s="1050"/>
      <c r="CO123" s="1051"/>
      <c r="CP123" s="1040" t="s">
        <v>381</v>
      </c>
      <c r="CQ123" s="1041"/>
      <c r="CR123" s="1041"/>
      <c r="CS123" s="1041"/>
      <c r="CT123" s="1041"/>
      <c r="CU123" s="1041"/>
      <c r="CV123" s="1041"/>
      <c r="CW123" s="1041"/>
      <c r="CX123" s="1041"/>
      <c r="CY123" s="1041"/>
      <c r="CZ123" s="1041"/>
      <c r="DA123" s="1041"/>
      <c r="DB123" s="1041"/>
      <c r="DC123" s="1041"/>
      <c r="DD123" s="1041"/>
      <c r="DE123" s="1041"/>
      <c r="DF123" s="1042"/>
      <c r="DG123" s="991">
        <v>396098</v>
      </c>
      <c r="DH123" s="992"/>
      <c r="DI123" s="992"/>
      <c r="DJ123" s="992"/>
      <c r="DK123" s="993"/>
      <c r="DL123" s="994">
        <v>335169</v>
      </c>
      <c r="DM123" s="992"/>
      <c r="DN123" s="992"/>
      <c r="DO123" s="992"/>
      <c r="DP123" s="993"/>
      <c r="DQ123" s="994">
        <v>475709</v>
      </c>
      <c r="DR123" s="992"/>
      <c r="DS123" s="992"/>
      <c r="DT123" s="992"/>
      <c r="DU123" s="993"/>
      <c r="DV123" s="995">
        <v>3.5</v>
      </c>
      <c r="DW123" s="996"/>
      <c r="DX123" s="996"/>
      <c r="DY123" s="996"/>
      <c r="DZ123" s="997"/>
    </row>
    <row r="124" spans="1:130" s="197" customFormat="1" ht="26.25" customHeight="1" x14ac:dyDescent="0.15">
      <c r="A124" s="1008"/>
      <c r="B124" s="979"/>
      <c r="C124" s="949" t="s">
        <v>429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110</v>
      </c>
      <c r="AB124" s="992"/>
      <c r="AC124" s="992"/>
      <c r="AD124" s="992"/>
      <c r="AE124" s="993"/>
      <c r="AF124" s="994" t="s">
        <v>110</v>
      </c>
      <c r="AG124" s="992"/>
      <c r="AH124" s="992"/>
      <c r="AI124" s="992"/>
      <c r="AJ124" s="993"/>
      <c r="AK124" s="994" t="s">
        <v>110</v>
      </c>
      <c r="AL124" s="992"/>
      <c r="AM124" s="992"/>
      <c r="AN124" s="992"/>
      <c r="AO124" s="993"/>
      <c r="AP124" s="995" t="s">
        <v>110</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441</v>
      </c>
      <c r="CQ124" s="1041"/>
      <c r="CR124" s="1041"/>
      <c r="CS124" s="1041"/>
      <c r="CT124" s="1041"/>
      <c r="CU124" s="1041"/>
      <c r="CV124" s="1041"/>
      <c r="CW124" s="1041"/>
      <c r="CX124" s="1041"/>
      <c r="CY124" s="1041"/>
      <c r="CZ124" s="1041"/>
      <c r="DA124" s="1041"/>
      <c r="DB124" s="1041"/>
      <c r="DC124" s="1041"/>
      <c r="DD124" s="1041"/>
      <c r="DE124" s="1041"/>
      <c r="DF124" s="1042"/>
      <c r="DG124" s="1030" t="s">
        <v>110</v>
      </c>
      <c r="DH124" s="1031"/>
      <c r="DI124" s="1031"/>
      <c r="DJ124" s="1031"/>
      <c r="DK124" s="1032"/>
      <c r="DL124" s="1033" t="s">
        <v>110</v>
      </c>
      <c r="DM124" s="1031"/>
      <c r="DN124" s="1031"/>
      <c r="DO124" s="1031"/>
      <c r="DP124" s="1032"/>
      <c r="DQ124" s="1033" t="s">
        <v>110</v>
      </c>
      <c r="DR124" s="1031"/>
      <c r="DS124" s="1031"/>
      <c r="DT124" s="1031"/>
      <c r="DU124" s="1032"/>
      <c r="DV124" s="1034" t="s">
        <v>110</v>
      </c>
      <c r="DW124" s="1035"/>
      <c r="DX124" s="1035"/>
      <c r="DY124" s="1035"/>
      <c r="DZ124" s="1036"/>
    </row>
    <row r="125" spans="1:130" s="197" customFormat="1" ht="26.25" customHeight="1" thickBot="1" x14ac:dyDescent="0.2">
      <c r="A125" s="1008"/>
      <c r="B125" s="979"/>
      <c r="C125" s="949" t="s">
        <v>431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110</v>
      </c>
      <c r="AB125" s="992"/>
      <c r="AC125" s="992"/>
      <c r="AD125" s="992"/>
      <c r="AE125" s="993"/>
      <c r="AF125" s="994" t="s">
        <v>110</v>
      </c>
      <c r="AG125" s="992"/>
      <c r="AH125" s="992"/>
      <c r="AI125" s="992"/>
      <c r="AJ125" s="993"/>
      <c r="AK125" s="994" t="s">
        <v>110</v>
      </c>
      <c r="AL125" s="992"/>
      <c r="AM125" s="992"/>
      <c r="AN125" s="992"/>
      <c r="AO125" s="993"/>
      <c r="AP125" s="995" t="s">
        <v>110</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442</v>
      </c>
      <c r="CL125" s="1047"/>
      <c r="CM125" s="1047"/>
      <c r="CN125" s="1047"/>
      <c r="CO125" s="1048"/>
      <c r="CP125" s="973" t="s">
        <v>443</v>
      </c>
      <c r="CQ125" s="920"/>
      <c r="CR125" s="920"/>
      <c r="CS125" s="920"/>
      <c r="CT125" s="920"/>
      <c r="CU125" s="920"/>
      <c r="CV125" s="920"/>
      <c r="CW125" s="920"/>
      <c r="CX125" s="920"/>
      <c r="CY125" s="920"/>
      <c r="CZ125" s="920"/>
      <c r="DA125" s="920"/>
      <c r="DB125" s="920"/>
      <c r="DC125" s="920"/>
      <c r="DD125" s="920"/>
      <c r="DE125" s="920"/>
      <c r="DF125" s="921"/>
      <c r="DG125" s="959" t="s">
        <v>110</v>
      </c>
      <c r="DH125" s="960"/>
      <c r="DI125" s="960"/>
      <c r="DJ125" s="960"/>
      <c r="DK125" s="960"/>
      <c r="DL125" s="960" t="s">
        <v>110</v>
      </c>
      <c r="DM125" s="960"/>
      <c r="DN125" s="960"/>
      <c r="DO125" s="960"/>
      <c r="DP125" s="960"/>
      <c r="DQ125" s="960" t="s">
        <v>110</v>
      </c>
      <c r="DR125" s="960"/>
      <c r="DS125" s="960"/>
      <c r="DT125" s="960"/>
      <c r="DU125" s="960"/>
      <c r="DV125" s="961" t="s">
        <v>110</v>
      </c>
      <c r="DW125" s="961"/>
      <c r="DX125" s="961"/>
      <c r="DY125" s="961"/>
      <c r="DZ125" s="962"/>
    </row>
    <row r="126" spans="1:130" s="197" customFormat="1" ht="26.25" customHeight="1" x14ac:dyDescent="0.15">
      <c r="A126" s="1008"/>
      <c r="B126" s="979"/>
      <c r="C126" s="949" t="s">
        <v>434</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87921</v>
      </c>
      <c r="AB126" s="992"/>
      <c r="AC126" s="992"/>
      <c r="AD126" s="992"/>
      <c r="AE126" s="993"/>
      <c r="AF126" s="994">
        <v>84116</v>
      </c>
      <c r="AG126" s="992"/>
      <c r="AH126" s="992"/>
      <c r="AI126" s="992"/>
      <c r="AJ126" s="993"/>
      <c r="AK126" s="994">
        <v>54875</v>
      </c>
      <c r="AL126" s="992"/>
      <c r="AM126" s="992"/>
      <c r="AN126" s="992"/>
      <c r="AO126" s="993"/>
      <c r="AP126" s="995">
        <v>0.4</v>
      </c>
      <c r="AQ126" s="996"/>
      <c r="AR126" s="996"/>
      <c r="AS126" s="996"/>
      <c r="AT126" s="997"/>
      <c r="AU126" s="233"/>
      <c r="AV126" s="233"/>
      <c r="AW126" s="233"/>
      <c r="AX126" s="1069" t="s">
        <v>444</v>
      </c>
      <c r="AY126" s="1070"/>
      <c r="AZ126" s="1070"/>
      <c r="BA126" s="1070"/>
      <c r="BB126" s="1070"/>
      <c r="BC126" s="1070"/>
      <c r="BD126" s="1070"/>
      <c r="BE126" s="1071"/>
      <c r="BF126" s="1085" t="s">
        <v>445</v>
      </c>
      <c r="BG126" s="1070"/>
      <c r="BH126" s="1070"/>
      <c r="BI126" s="1070"/>
      <c r="BJ126" s="1070"/>
      <c r="BK126" s="1070"/>
      <c r="BL126" s="1071"/>
      <c r="BM126" s="1085" t="s">
        <v>446</v>
      </c>
      <c r="BN126" s="1070"/>
      <c r="BO126" s="1070"/>
      <c r="BP126" s="1070"/>
      <c r="BQ126" s="1070"/>
      <c r="BR126" s="1070"/>
      <c r="BS126" s="1071"/>
      <c r="BT126" s="1085" t="s">
        <v>447</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448</v>
      </c>
      <c r="CQ126" s="983"/>
      <c r="CR126" s="983"/>
      <c r="CS126" s="983"/>
      <c r="CT126" s="983"/>
      <c r="CU126" s="983"/>
      <c r="CV126" s="983"/>
      <c r="CW126" s="983"/>
      <c r="CX126" s="983"/>
      <c r="CY126" s="983"/>
      <c r="CZ126" s="983"/>
      <c r="DA126" s="983"/>
      <c r="DB126" s="983"/>
      <c r="DC126" s="983"/>
      <c r="DD126" s="983"/>
      <c r="DE126" s="983"/>
      <c r="DF126" s="984"/>
      <c r="DG126" s="952" t="s">
        <v>110</v>
      </c>
      <c r="DH126" s="953"/>
      <c r="DI126" s="953"/>
      <c r="DJ126" s="953"/>
      <c r="DK126" s="953"/>
      <c r="DL126" s="953" t="s">
        <v>110</v>
      </c>
      <c r="DM126" s="953"/>
      <c r="DN126" s="953"/>
      <c r="DO126" s="953"/>
      <c r="DP126" s="953"/>
      <c r="DQ126" s="953" t="s">
        <v>110</v>
      </c>
      <c r="DR126" s="953"/>
      <c r="DS126" s="953"/>
      <c r="DT126" s="953"/>
      <c r="DU126" s="953"/>
      <c r="DV126" s="954" t="s">
        <v>110</v>
      </c>
      <c r="DW126" s="954"/>
      <c r="DX126" s="954"/>
      <c r="DY126" s="954"/>
      <c r="DZ126" s="955"/>
    </row>
    <row r="127" spans="1:130" s="197" customFormat="1" ht="26.25" customHeight="1" thickBot="1" x14ac:dyDescent="0.2">
      <c r="A127" s="1009"/>
      <c r="B127" s="981"/>
      <c r="C127" s="1037" t="s">
        <v>449</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11929</v>
      </c>
      <c r="AB127" s="992"/>
      <c r="AC127" s="992"/>
      <c r="AD127" s="992"/>
      <c r="AE127" s="993"/>
      <c r="AF127" s="994">
        <v>7620</v>
      </c>
      <c r="AG127" s="992"/>
      <c r="AH127" s="992"/>
      <c r="AI127" s="992"/>
      <c r="AJ127" s="993"/>
      <c r="AK127" s="994">
        <v>5436</v>
      </c>
      <c r="AL127" s="992"/>
      <c r="AM127" s="992"/>
      <c r="AN127" s="992"/>
      <c r="AO127" s="993"/>
      <c r="AP127" s="995">
        <v>0</v>
      </c>
      <c r="AQ127" s="996"/>
      <c r="AR127" s="996"/>
      <c r="AS127" s="996"/>
      <c r="AT127" s="997"/>
      <c r="AU127" s="233"/>
      <c r="AV127" s="233"/>
      <c r="AW127" s="233"/>
      <c r="AX127" s="919" t="s">
        <v>450</v>
      </c>
      <c r="AY127" s="920"/>
      <c r="AZ127" s="920"/>
      <c r="BA127" s="920"/>
      <c r="BB127" s="920"/>
      <c r="BC127" s="920"/>
      <c r="BD127" s="920"/>
      <c r="BE127" s="921"/>
      <c r="BF127" s="1074" t="s">
        <v>110</v>
      </c>
      <c r="BG127" s="1075"/>
      <c r="BH127" s="1075"/>
      <c r="BI127" s="1075"/>
      <c r="BJ127" s="1075"/>
      <c r="BK127" s="1075"/>
      <c r="BL127" s="1084"/>
      <c r="BM127" s="1074">
        <v>12.72</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451</v>
      </c>
      <c r="CQ127" s="1078"/>
      <c r="CR127" s="1078"/>
      <c r="CS127" s="1078"/>
      <c r="CT127" s="1078"/>
      <c r="CU127" s="1078"/>
      <c r="CV127" s="1078"/>
      <c r="CW127" s="1078"/>
      <c r="CX127" s="1078"/>
      <c r="CY127" s="1078"/>
      <c r="CZ127" s="1078"/>
      <c r="DA127" s="1078"/>
      <c r="DB127" s="1078"/>
      <c r="DC127" s="1078"/>
      <c r="DD127" s="1078"/>
      <c r="DE127" s="1078"/>
      <c r="DF127" s="1079"/>
      <c r="DG127" s="1080" t="s">
        <v>110</v>
      </c>
      <c r="DH127" s="1081"/>
      <c r="DI127" s="1081"/>
      <c r="DJ127" s="1081"/>
      <c r="DK127" s="1081"/>
      <c r="DL127" s="1081" t="s">
        <v>110</v>
      </c>
      <c r="DM127" s="1081"/>
      <c r="DN127" s="1081"/>
      <c r="DO127" s="1081"/>
      <c r="DP127" s="1081"/>
      <c r="DQ127" s="1081" t="s">
        <v>110</v>
      </c>
      <c r="DR127" s="1081"/>
      <c r="DS127" s="1081"/>
      <c r="DT127" s="1081"/>
      <c r="DU127" s="1081"/>
      <c r="DV127" s="1082" t="s">
        <v>110</v>
      </c>
      <c r="DW127" s="1082"/>
      <c r="DX127" s="1082"/>
      <c r="DY127" s="1082"/>
      <c r="DZ127" s="1083"/>
    </row>
    <row r="128" spans="1:130" s="197" customFormat="1" ht="26.25" customHeight="1" x14ac:dyDescent="0.15">
      <c r="A128" s="1104" t="s">
        <v>452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453</v>
      </c>
      <c r="X128" s="1106"/>
      <c r="Y128" s="1106"/>
      <c r="Z128" s="1107"/>
      <c r="AA128" s="1122">
        <v>23344</v>
      </c>
      <c r="AB128" s="1123"/>
      <c r="AC128" s="1123"/>
      <c r="AD128" s="1123"/>
      <c r="AE128" s="1124"/>
      <c r="AF128" s="1125">
        <v>10642</v>
      </c>
      <c r="AG128" s="1123"/>
      <c r="AH128" s="1123"/>
      <c r="AI128" s="1123"/>
      <c r="AJ128" s="1124"/>
      <c r="AK128" s="1125">
        <v>7536</v>
      </c>
      <c r="AL128" s="1123"/>
      <c r="AM128" s="1123"/>
      <c r="AN128" s="1123"/>
      <c r="AO128" s="1124"/>
      <c r="AP128" s="1126"/>
      <c r="AQ128" s="1127"/>
      <c r="AR128" s="1127"/>
      <c r="AS128" s="1127"/>
      <c r="AT128" s="1128"/>
      <c r="AU128" s="235"/>
      <c r="AV128" s="235"/>
      <c r="AW128" s="235"/>
      <c r="AX128" s="1087" t="s">
        <v>454</v>
      </c>
      <c r="AY128" s="983"/>
      <c r="AZ128" s="983"/>
      <c r="BA128" s="983"/>
      <c r="BB128" s="983"/>
      <c r="BC128" s="983"/>
      <c r="BD128" s="983"/>
      <c r="BE128" s="984"/>
      <c r="BF128" s="1099" t="s">
        <v>110</v>
      </c>
      <c r="BG128" s="1100"/>
      <c r="BH128" s="1100"/>
      <c r="BI128" s="1100"/>
      <c r="BJ128" s="1100"/>
      <c r="BK128" s="1100"/>
      <c r="BL128" s="1101"/>
      <c r="BM128" s="1099">
        <v>17.72</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455</v>
      </c>
      <c r="X129" s="1094"/>
      <c r="Y129" s="1094"/>
      <c r="Z129" s="1095"/>
      <c r="AA129" s="991">
        <v>15671222</v>
      </c>
      <c r="AB129" s="992"/>
      <c r="AC129" s="992"/>
      <c r="AD129" s="992"/>
      <c r="AE129" s="993"/>
      <c r="AF129" s="994">
        <v>15525034</v>
      </c>
      <c r="AG129" s="992"/>
      <c r="AH129" s="992"/>
      <c r="AI129" s="992"/>
      <c r="AJ129" s="993"/>
      <c r="AK129" s="994">
        <v>15769340</v>
      </c>
      <c r="AL129" s="992"/>
      <c r="AM129" s="992"/>
      <c r="AN129" s="992"/>
      <c r="AO129" s="993"/>
      <c r="AP129" s="1096"/>
      <c r="AQ129" s="1097"/>
      <c r="AR129" s="1097"/>
      <c r="AS129" s="1097"/>
      <c r="AT129" s="1098"/>
      <c r="AU129" s="235"/>
      <c r="AV129" s="235"/>
      <c r="AW129" s="235"/>
      <c r="AX129" s="1087" t="s">
        <v>456</v>
      </c>
      <c r="AY129" s="983"/>
      <c r="AZ129" s="983"/>
      <c r="BA129" s="983"/>
      <c r="BB129" s="983"/>
      <c r="BC129" s="983"/>
      <c r="BD129" s="983"/>
      <c r="BE129" s="984"/>
      <c r="BF129" s="1088">
        <v>15.5</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457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458</v>
      </c>
      <c r="X130" s="1094"/>
      <c r="Y130" s="1094"/>
      <c r="Z130" s="1095"/>
      <c r="AA130" s="991">
        <v>2203164</v>
      </c>
      <c r="AB130" s="992"/>
      <c r="AC130" s="992"/>
      <c r="AD130" s="992"/>
      <c r="AE130" s="993"/>
      <c r="AF130" s="994">
        <v>2309016</v>
      </c>
      <c r="AG130" s="992"/>
      <c r="AH130" s="992"/>
      <c r="AI130" s="992"/>
      <c r="AJ130" s="993"/>
      <c r="AK130" s="994">
        <v>2239056</v>
      </c>
      <c r="AL130" s="992"/>
      <c r="AM130" s="992"/>
      <c r="AN130" s="992"/>
      <c r="AO130" s="993"/>
      <c r="AP130" s="1096"/>
      <c r="AQ130" s="1097"/>
      <c r="AR130" s="1097"/>
      <c r="AS130" s="1097"/>
      <c r="AT130" s="1098"/>
      <c r="AU130" s="235"/>
      <c r="AV130" s="235"/>
      <c r="AW130" s="235"/>
      <c r="AX130" s="1146" t="s">
        <v>459</v>
      </c>
      <c r="AY130" s="1078"/>
      <c r="AZ130" s="1078"/>
      <c r="BA130" s="1078"/>
      <c r="BB130" s="1078"/>
      <c r="BC130" s="1078"/>
      <c r="BD130" s="1078"/>
      <c r="BE130" s="1079"/>
      <c r="BF130" s="1108">
        <v>179.8</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460</v>
      </c>
      <c r="X131" s="1117"/>
      <c r="Y131" s="1117"/>
      <c r="Z131" s="1118"/>
      <c r="AA131" s="1030">
        <v>13468058</v>
      </c>
      <c r="AB131" s="1031"/>
      <c r="AC131" s="1031"/>
      <c r="AD131" s="1031"/>
      <c r="AE131" s="1032"/>
      <c r="AF131" s="1033">
        <v>13216018</v>
      </c>
      <c r="AG131" s="1031"/>
      <c r="AH131" s="1031"/>
      <c r="AI131" s="1031"/>
      <c r="AJ131" s="1032"/>
      <c r="AK131" s="1033">
        <v>13530284</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461</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462</v>
      </c>
      <c r="W132" s="1134"/>
      <c r="X132" s="1134"/>
      <c r="Y132" s="1134"/>
      <c r="Z132" s="1135"/>
      <c r="AA132" s="1136">
        <v>15.37586933</v>
      </c>
      <c r="AB132" s="1137"/>
      <c r="AC132" s="1137"/>
      <c r="AD132" s="1137"/>
      <c r="AE132" s="1138"/>
      <c r="AF132" s="1139">
        <v>15.703421410000001</v>
      </c>
      <c r="AG132" s="1137"/>
      <c r="AH132" s="1137"/>
      <c r="AI132" s="1137"/>
      <c r="AJ132" s="1138"/>
      <c r="AK132" s="1139">
        <v>15.44358566</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463</v>
      </c>
      <c r="W133" s="1141"/>
      <c r="X133" s="1141"/>
      <c r="Y133" s="1141"/>
      <c r="Z133" s="1142"/>
      <c r="AA133" s="1143">
        <v>17</v>
      </c>
      <c r="AB133" s="1144"/>
      <c r="AC133" s="1144"/>
      <c r="AD133" s="1144"/>
      <c r="AE133" s="1145"/>
      <c r="AF133" s="1143">
        <v>16.3</v>
      </c>
      <c r="AG133" s="1144"/>
      <c r="AH133" s="1144"/>
      <c r="AI133" s="1144"/>
      <c r="AJ133" s="1145"/>
      <c r="AK133" s="1143">
        <v>15.5</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50" t="s">
        <v>466</v>
      </c>
      <c r="L7" s="254"/>
      <c r="M7" s="255" t="s">
        <v>467</v>
      </c>
      <c r="N7" s="256"/>
    </row>
    <row r="8" spans="1:16" x14ac:dyDescent="0.15">
      <c r="A8" s="248"/>
      <c r="B8" s="244"/>
      <c r="C8" s="244"/>
      <c r="D8" s="244"/>
      <c r="E8" s="244"/>
      <c r="F8" s="244"/>
      <c r="G8" s="257"/>
      <c r="H8" s="258"/>
      <c r="I8" s="258"/>
      <c r="J8" s="259"/>
      <c r="K8" s="1151"/>
      <c r="L8" s="260" t="s">
        <v>468</v>
      </c>
      <c r="M8" s="261" t="s">
        <v>469</v>
      </c>
      <c r="N8" s="262" t="s">
        <v>470</v>
      </c>
    </row>
    <row r="9" spans="1:16" x14ac:dyDescent="0.15">
      <c r="A9" s="248"/>
      <c r="B9" s="244"/>
      <c r="C9" s="244"/>
      <c r="D9" s="244"/>
      <c r="E9" s="244"/>
      <c r="F9" s="244"/>
      <c r="G9" s="1152" t="s">
        <v>471</v>
      </c>
      <c r="H9" s="1153"/>
      <c r="I9" s="1153"/>
      <c r="J9" s="1154"/>
      <c r="K9" s="263">
        <v>5008584</v>
      </c>
      <c r="L9" s="264">
        <v>62232</v>
      </c>
      <c r="M9" s="265">
        <v>62416</v>
      </c>
      <c r="N9" s="266">
        <v>-0.3</v>
      </c>
    </row>
    <row r="10" spans="1:16" x14ac:dyDescent="0.15">
      <c r="A10" s="248"/>
      <c r="B10" s="244"/>
      <c r="C10" s="244"/>
      <c r="D10" s="244"/>
      <c r="E10" s="244"/>
      <c r="F10" s="244"/>
      <c r="G10" s="1152" t="s">
        <v>472</v>
      </c>
      <c r="H10" s="1153"/>
      <c r="I10" s="1153"/>
      <c r="J10" s="1154"/>
      <c r="K10" s="267">
        <v>405381</v>
      </c>
      <c r="L10" s="268">
        <v>5037</v>
      </c>
      <c r="M10" s="269">
        <v>5506</v>
      </c>
      <c r="N10" s="270">
        <v>-8.5</v>
      </c>
    </row>
    <row r="11" spans="1:16" ht="13.5" customHeight="1" x14ac:dyDescent="0.15">
      <c r="A11" s="248"/>
      <c r="B11" s="244"/>
      <c r="C11" s="244"/>
      <c r="D11" s="244"/>
      <c r="E11" s="244"/>
      <c r="F11" s="244"/>
      <c r="G11" s="1152" t="s">
        <v>473</v>
      </c>
      <c r="H11" s="1153"/>
      <c r="I11" s="1153"/>
      <c r="J11" s="1154"/>
      <c r="K11" s="267">
        <v>290145</v>
      </c>
      <c r="L11" s="268">
        <v>3605</v>
      </c>
      <c r="M11" s="269">
        <v>5414</v>
      </c>
      <c r="N11" s="270">
        <v>-33.4</v>
      </c>
    </row>
    <row r="12" spans="1:16" ht="13.5" customHeight="1" x14ac:dyDescent="0.15">
      <c r="A12" s="248"/>
      <c r="B12" s="244"/>
      <c r="C12" s="244"/>
      <c r="D12" s="244"/>
      <c r="E12" s="244"/>
      <c r="F12" s="244"/>
      <c r="G12" s="1152" t="s">
        <v>474</v>
      </c>
      <c r="H12" s="1153"/>
      <c r="I12" s="1153"/>
      <c r="J12" s="1154"/>
      <c r="K12" s="267">
        <v>211686</v>
      </c>
      <c r="L12" s="268">
        <v>2630</v>
      </c>
      <c r="M12" s="269">
        <v>1117</v>
      </c>
      <c r="N12" s="270">
        <v>135.5</v>
      </c>
    </row>
    <row r="13" spans="1:16" ht="13.5" customHeight="1" x14ac:dyDescent="0.15">
      <c r="A13" s="248"/>
      <c r="B13" s="244"/>
      <c r="C13" s="244"/>
      <c r="D13" s="244"/>
      <c r="E13" s="244"/>
      <c r="F13" s="244"/>
      <c r="G13" s="1152" t="s">
        <v>475</v>
      </c>
      <c r="H13" s="1153"/>
      <c r="I13" s="1153"/>
      <c r="J13" s="1154"/>
      <c r="K13" s="267" t="s">
        <v>476</v>
      </c>
      <c r="L13" s="268" t="s">
        <v>476</v>
      </c>
      <c r="M13" s="269">
        <v>0</v>
      </c>
      <c r="N13" s="270" t="s">
        <v>476</v>
      </c>
    </row>
    <row r="14" spans="1:16" ht="13.5" customHeight="1" x14ac:dyDescent="0.15">
      <c r="A14" s="248"/>
      <c r="B14" s="244"/>
      <c r="C14" s="244"/>
      <c r="D14" s="244"/>
      <c r="E14" s="244"/>
      <c r="F14" s="244"/>
      <c r="G14" s="1152" t="s">
        <v>477</v>
      </c>
      <c r="H14" s="1153"/>
      <c r="I14" s="1153"/>
      <c r="J14" s="1154"/>
      <c r="K14" s="267">
        <v>54138</v>
      </c>
      <c r="L14" s="268">
        <v>673</v>
      </c>
      <c r="M14" s="269">
        <v>2298</v>
      </c>
      <c r="N14" s="270">
        <v>-70.7</v>
      </c>
    </row>
    <row r="15" spans="1:16" ht="13.5" customHeight="1" x14ac:dyDescent="0.15">
      <c r="A15" s="248"/>
      <c r="B15" s="244"/>
      <c r="C15" s="244"/>
      <c r="D15" s="244"/>
      <c r="E15" s="244"/>
      <c r="F15" s="244"/>
      <c r="G15" s="1152" t="s">
        <v>478</v>
      </c>
      <c r="H15" s="1153"/>
      <c r="I15" s="1153"/>
      <c r="J15" s="1154"/>
      <c r="K15" s="267">
        <v>48276</v>
      </c>
      <c r="L15" s="268">
        <v>600</v>
      </c>
      <c r="M15" s="269">
        <v>1592</v>
      </c>
      <c r="N15" s="270">
        <v>-62.3</v>
      </c>
    </row>
    <row r="16" spans="1:16" x14ac:dyDescent="0.15">
      <c r="A16" s="248"/>
      <c r="B16" s="244"/>
      <c r="C16" s="244"/>
      <c r="D16" s="244"/>
      <c r="E16" s="244"/>
      <c r="F16" s="244"/>
      <c r="G16" s="1155" t="s">
        <v>479</v>
      </c>
      <c r="H16" s="1156"/>
      <c r="I16" s="1156"/>
      <c r="J16" s="1157"/>
      <c r="K16" s="268">
        <v>-631741</v>
      </c>
      <c r="L16" s="268">
        <v>-7849</v>
      </c>
      <c r="M16" s="269">
        <v>-6284</v>
      </c>
      <c r="N16" s="270">
        <v>24.9</v>
      </c>
    </row>
    <row r="17" spans="1:16" x14ac:dyDescent="0.15">
      <c r="A17" s="248"/>
      <c r="B17" s="244"/>
      <c r="C17" s="244"/>
      <c r="D17" s="244"/>
      <c r="E17" s="244"/>
      <c r="F17" s="244"/>
      <c r="G17" s="1155" t="s">
        <v>167</v>
      </c>
      <c r="H17" s="1156"/>
      <c r="I17" s="1156"/>
      <c r="J17" s="1157"/>
      <c r="K17" s="268">
        <v>5386469</v>
      </c>
      <c r="L17" s="268">
        <v>66928</v>
      </c>
      <c r="M17" s="269">
        <v>72059</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47" t="s">
        <v>484</v>
      </c>
      <c r="H21" s="1148"/>
      <c r="I21" s="1148"/>
      <c r="J21" s="1149"/>
      <c r="K21" s="280">
        <v>6.51</v>
      </c>
      <c r="L21" s="281">
        <v>7.1</v>
      </c>
      <c r="M21" s="282">
        <v>-0.59</v>
      </c>
      <c r="N21" s="249"/>
      <c r="O21" s="283"/>
      <c r="P21" s="279"/>
    </row>
    <row r="22" spans="1:16" s="284" customFormat="1" x14ac:dyDescent="0.15">
      <c r="A22" s="279"/>
      <c r="B22" s="249"/>
      <c r="C22" s="249"/>
      <c r="D22" s="249"/>
      <c r="E22" s="249"/>
      <c r="F22" s="249"/>
      <c r="G22" s="1147" t="s">
        <v>485</v>
      </c>
      <c r="H22" s="1148"/>
      <c r="I22" s="1148"/>
      <c r="J22" s="1149"/>
      <c r="K22" s="285">
        <v>99.9</v>
      </c>
      <c r="L22" s="286">
        <v>98.4</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50" t="s">
        <v>466</v>
      </c>
      <c r="L30" s="254"/>
      <c r="M30" s="255" t="s">
        <v>467</v>
      </c>
      <c r="N30" s="256"/>
    </row>
    <row r="31" spans="1:16" x14ac:dyDescent="0.15">
      <c r="A31" s="248"/>
      <c r="B31" s="244"/>
      <c r="C31" s="244"/>
      <c r="D31" s="244"/>
      <c r="E31" s="244"/>
      <c r="F31" s="244"/>
      <c r="G31" s="257"/>
      <c r="H31" s="258"/>
      <c r="I31" s="258"/>
      <c r="J31" s="259"/>
      <c r="K31" s="1151"/>
      <c r="L31" s="260" t="s">
        <v>468</v>
      </c>
      <c r="M31" s="261" t="s">
        <v>469</v>
      </c>
      <c r="N31" s="262" t="s">
        <v>470</v>
      </c>
    </row>
    <row r="32" spans="1:16" ht="27" customHeight="1" x14ac:dyDescent="0.15">
      <c r="A32" s="248"/>
      <c r="B32" s="244"/>
      <c r="C32" s="244"/>
      <c r="D32" s="244"/>
      <c r="E32" s="244"/>
      <c r="F32" s="244"/>
      <c r="G32" s="1163" t="s">
        <v>489</v>
      </c>
      <c r="H32" s="1164"/>
      <c r="I32" s="1164"/>
      <c r="J32" s="1165"/>
      <c r="K32" s="294">
        <v>2991923</v>
      </c>
      <c r="L32" s="294">
        <v>37175</v>
      </c>
      <c r="M32" s="295">
        <v>39864</v>
      </c>
      <c r="N32" s="296">
        <v>-6.7</v>
      </c>
    </row>
    <row r="33" spans="1:16" ht="13.5" customHeight="1" x14ac:dyDescent="0.15">
      <c r="A33" s="248"/>
      <c r="B33" s="244"/>
      <c r="C33" s="244"/>
      <c r="D33" s="244"/>
      <c r="E33" s="244"/>
      <c r="F33" s="244"/>
      <c r="G33" s="1163" t="s">
        <v>490</v>
      </c>
      <c r="H33" s="1164"/>
      <c r="I33" s="1164"/>
      <c r="J33" s="1165"/>
      <c r="K33" s="294" t="s">
        <v>476</v>
      </c>
      <c r="L33" s="294" t="s">
        <v>476</v>
      </c>
      <c r="M33" s="295">
        <v>3</v>
      </c>
      <c r="N33" s="296" t="s">
        <v>476</v>
      </c>
    </row>
    <row r="34" spans="1:16" ht="27" customHeight="1" x14ac:dyDescent="0.15">
      <c r="A34" s="248"/>
      <c r="B34" s="244"/>
      <c r="C34" s="244"/>
      <c r="D34" s="244"/>
      <c r="E34" s="244"/>
      <c r="F34" s="244"/>
      <c r="G34" s="1163" t="s">
        <v>491</v>
      </c>
      <c r="H34" s="1164"/>
      <c r="I34" s="1164"/>
      <c r="J34" s="1165"/>
      <c r="K34" s="294" t="s">
        <v>476</v>
      </c>
      <c r="L34" s="294" t="s">
        <v>476</v>
      </c>
      <c r="M34" s="295">
        <v>79</v>
      </c>
      <c r="N34" s="296" t="s">
        <v>476</v>
      </c>
    </row>
    <row r="35" spans="1:16" ht="27" customHeight="1" x14ac:dyDescent="0.15">
      <c r="A35" s="248"/>
      <c r="B35" s="244"/>
      <c r="C35" s="244"/>
      <c r="D35" s="244"/>
      <c r="E35" s="244"/>
      <c r="F35" s="244"/>
      <c r="G35" s="1163" t="s">
        <v>492</v>
      </c>
      <c r="H35" s="1164"/>
      <c r="I35" s="1164"/>
      <c r="J35" s="1165"/>
      <c r="K35" s="294">
        <v>1030614</v>
      </c>
      <c r="L35" s="294">
        <v>12806</v>
      </c>
      <c r="M35" s="295">
        <v>14090</v>
      </c>
      <c r="N35" s="296">
        <v>-9.1</v>
      </c>
    </row>
    <row r="36" spans="1:16" ht="27" customHeight="1" x14ac:dyDescent="0.15">
      <c r="A36" s="248"/>
      <c r="B36" s="244"/>
      <c r="C36" s="244"/>
      <c r="D36" s="244"/>
      <c r="E36" s="244"/>
      <c r="F36" s="244"/>
      <c r="G36" s="1163" t="s">
        <v>493</v>
      </c>
      <c r="H36" s="1164"/>
      <c r="I36" s="1164"/>
      <c r="J36" s="1165"/>
      <c r="K36" s="294">
        <v>251821</v>
      </c>
      <c r="L36" s="294">
        <v>3129</v>
      </c>
      <c r="M36" s="295">
        <v>1791</v>
      </c>
      <c r="N36" s="296">
        <v>74.7</v>
      </c>
    </row>
    <row r="37" spans="1:16" ht="13.5" customHeight="1" x14ac:dyDescent="0.15">
      <c r="A37" s="248"/>
      <c r="B37" s="244"/>
      <c r="C37" s="244"/>
      <c r="D37" s="244"/>
      <c r="E37" s="244"/>
      <c r="F37" s="244"/>
      <c r="G37" s="1163" t="s">
        <v>494</v>
      </c>
      <c r="H37" s="1164"/>
      <c r="I37" s="1164"/>
      <c r="J37" s="1165"/>
      <c r="K37" s="294">
        <v>60311</v>
      </c>
      <c r="L37" s="294">
        <v>749</v>
      </c>
      <c r="M37" s="295">
        <v>866</v>
      </c>
      <c r="N37" s="296">
        <v>-13.5</v>
      </c>
    </row>
    <row r="38" spans="1:16" ht="27" customHeight="1" x14ac:dyDescent="0.15">
      <c r="A38" s="248"/>
      <c r="B38" s="244"/>
      <c r="C38" s="244"/>
      <c r="D38" s="244"/>
      <c r="E38" s="244"/>
      <c r="F38" s="244"/>
      <c r="G38" s="1166" t="s">
        <v>495</v>
      </c>
      <c r="H38" s="1167"/>
      <c r="I38" s="1167"/>
      <c r="J38" s="1168"/>
      <c r="K38" s="297">
        <v>1484</v>
      </c>
      <c r="L38" s="297">
        <v>18</v>
      </c>
      <c r="M38" s="298">
        <v>3</v>
      </c>
      <c r="N38" s="299">
        <v>500</v>
      </c>
      <c r="O38" s="293"/>
    </row>
    <row r="39" spans="1:16" x14ac:dyDescent="0.15">
      <c r="A39" s="248"/>
      <c r="B39" s="244"/>
      <c r="C39" s="244"/>
      <c r="D39" s="244"/>
      <c r="E39" s="244"/>
      <c r="F39" s="244"/>
      <c r="G39" s="1166" t="s">
        <v>496</v>
      </c>
      <c r="H39" s="1167"/>
      <c r="I39" s="1167"/>
      <c r="J39" s="1168"/>
      <c r="K39" s="300">
        <v>-7536</v>
      </c>
      <c r="L39" s="300">
        <v>-94</v>
      </c>
      <c r="M39" s="301">
        <v>-5541</v>
      </c>
      <c r="N39" s="302">
        <v>-98.3</v>
      </c>
      <c r="O39" s="293"/>
    </row>
    <row r="40" spans="1:16" ht="27" customHeight="1" x14ac:dyDescent="0.15">
      <c r="A40" s="248"/>
      <c r="B40" s="244"/>
      <c r="C40" s="244"/>
      <c r="D40" s="244"/>
      <c r="E40" s="244"/>
      <c r="F40" s="244"/>
      <c r="G40" s="1163" t="s">
        <v>497</v>
      </c>
      <c r="H40" s="1164"/>
      <c r="I40" s="1164"/>
      <c r="J40" s="1165"/>
      <c r="K40" s="300">
        <v>-2239056</v>
      </c>
      <c r="L40" s="300">
        <v>-27821</v>
      </c>
      <c r="M40" s="301">
        <v>-36202</v>
      </c>
      <c r="N40" s="302">
        <v>-23.2</v>
      </c>
      <c r="O40" s="293"/>
    </row>
    <row r="41" spans="1:16" x14ac:dyDescent="0.15">
      <c r="A41" s="248"/>
      <c r="B41" s="244"/>
      <c r="C41" s="244"/>
      <c r="D41" s="244"/>
      <c r="E41" s="244"/>
      <c r="F41" s="244"/>
      <c r="G41" s="1169" t="s">
        <v>278</v>
      </c>
      <c r="H41" s="1170"/>
      <c r="I41" s="1170"/>
      <c r="J41" s="1171"/>
      <c r="K41" s="294">
        <v>2089561</v>
      </c>
      <c r="L41" s="300">
        <v>25963</v>
      </c>
      <c r="M41" s="301">
        <v>14952</v>
      </c>
      <c r="N41" s="302">
        <v>73.599999999999994</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58" t="s">
        <v>466</v>
      </c>
      <c r="J49" s="1160" t="s">
        <v>501</v>
      </c>
      <c r="K49" s="1161"/>
      <c r="L49" s="1161"/>
      <c r="M49" s="1161"/>
      <c r="N49" s="1162"/>
    </row>
    <row r="50" spans="1:14" x14ac:dyDescent="0.15">
      <c r="A50" s="248"/>
      <c r="B50" s="244"/>
      <c r="C50" s="244"/>
      <c r="D50" s="244"/>
      <c r="E50" s="244"/>
      <c r="F50" s="244"/>
      <c r="G50" s="312"/>
      <c r="H50" s="313"/>
      <c r="I50" s="1159"/>
      <c r="J50" s="314" t="s">
        <v>502</v>
      </c>
      <c r="K50" s="315" t="s">
        <v>503</v>
      </c>
      <c r="L50" s="316" t="s">
        <v>504</v>
      </c>
      <c r="M50" s="317" t="s">
        <v>505</v>
      </c>
      <c r="N50" s="318" t="s">
        <v>506</v>
      </c>
    </row>
    <row r="51" spans="1:14" x14ac:dyDescent="0.15">
      <c r="A51" s="248"/>
      <c r="B51" s="244"/>
      <c r="C51" s="244"/>
      <c r="D51" s="244"/>
      <c r="E51" s="244"/>
      <c r="F51" s="244"/>
      <c r="G51" s="310" t="s">
        <v>507</v>
      </c>
      <c r="H51" s="311"/>
      <c r="I51" s="319">
        <v>1754367</v>
      </c>
      <c r="J51" s="320">
        <v>21457</v>
      </c>
      <c r="K51" s="321">
        <v>-46.9</v>
      </c>
      <c r="L51" s="322">
        <v>47569</v>
      </c>
      <c r="M51" s="323">
        <v>7.7</v>
      </c>
      <c r="N51" s="324">
        <v>-54.6</v>
      </c>
    </row>
    <row r="52" spans="1:14" x14ac:dyDescent="0.15">
      <c r="A52" s="248"/>
      <c r="B52" s="244"/>
      <c r="C52" s="244"/>
      <c r="D52" s="244"/>
      <c r="E52" s="244"/>
      <c r="F52" s="244"/>
      <c r="G52" s="325"/>
      <c r="H52" s="326" t="s">
        <v>508</v>
      </c>
      <c r="I52" s="327">
        <v>864106</v>
      </c>
      <c r="J52" s="328">
        <v>10569</v>
      </c>
      <c r="K52" s="329">
        <v>-58.5</v>
      </c>
      <c r="L52" s="330">
        <v>26255</v>
      </c>
      <c r="M52" s="331">
        <v>5.3</v>
      </c>
      <c r="N52" s="332">
        <v>-63.8</v>
      </c>
    </row>
    <row r="53" spans="1:14" x14ac:dyDescent="0.15">
      <c r="A53" s="248"/>
      <c r="B53" s="244"/>
      <c r="C53" s="244"/>
      <c r="D53" s="244"/>
      <c r="E53" s="244"/>
      <c r="F53" s="244"/>
      <c r="G53" s="310" t="s">
        <v>509</v>
      </c>
      <c r="H53" s="311"/>
      <c r="I53" s="319">
        <v>1824694</v>
      </c>
      <c r="J53" s="320">
        <v>22318</v>
      </c>
      <c r="K53" s="321">
        <v>4</v>
      </c>
      <c r="L53" s="322">
        <v>50880</v>
      </c>
      <c r="M53" s="323">
        <v>7</v>
      </c>
      <c r="N53" s="324">
        <v>-3</v>
      </c>
    </row>
    <row r="54" spans="1:14" x14ac:dyDescent="0.15">
      <c r="A54" s="248"/>
      <c r="B54" s="244"/>
      <c r="C54" s="244"/>
      <c r="D54" s="244"/>
      <c r="E54" s="244"/>
      <c r="F54" s="244"/>
      <c r="G54" s="325"/>
      <c r="H54" s="326" t="s">
        <v>508</v>
      </c>
      <c r="I54" s="327">
        <v>920658</v>
      </c>
      <c r="J54" s="328">
        <v>11260</v>
      </c>
      <c r="K54" s="329">
        <v>6.5</v>
      </c>
      <c r="L54" s="330">
        <v>26879</v>
      </c>
      <c r="M54" s="331">
        <v>2.4</v>
      </c>
      <c r="N54" s="332">
        <v>4.0999999999999996</v>
      </c>
    </row>
    <row r="55" spans="1:14" x14ac:dyDescent="0.15">
      <c r="A55" s="248"/>
      <c r="B55" s="244"/>
      <c r="C55" s="244"/>
      <c r="D55" s="244"/>
      <c r="E55" s="244"/>
      <c r="F55" s="244"/>
      <c r="G55" s="310" t="s">
        <v>510</v>
      </c>
      <c r="H55" s="311"/>
      <c r="I55" s="319">
        <v>1835197</v>
      </c>
      <c r="J55" s="320">
        <v>22485</v>
      </c>
      <c r="K55" s="321">
        <v>0.7</v>
      </c>
      <c r="L55" s="322">
        <v>63956</v>
      </c>
      <c r="M55" s="323">
        <v>25.7</v>
      </c>
      <c r="N55" s="324">
        <v>-25</v>
      </c>
    </row>
    <row r="56" spans="1:14" x14ac:dyDescent="0.15">
      <c r="A56" s="248"/>
      <c r="B56" s="244"/>
      <c r="C56" s="244"/>
      <c r="D56" s="244"/>
      <c r="E56" s="244"/>
      <c r="F56" s="244"/>
      <c r="G56" s="325"/>
      <c r="H56" s="326" t="s">
        <v>508</v>
      </c>
      <c r="I56" s="327">
        <v>625624</v>
      </c>
      <c r="J56" s="328">
        <v>7665</v>
      </c>
      <c r="K56" s="329">
        <v>-31.9</v>
      </c>
      <c r="L56" s="330">
        <v>29239</v>
      </c>
      <c r="M56" s="331">
        <v>8.8000000000000007</v>
      </c>
      <c r="N56" s="332">
        <v>-40.700000000000003</v>
      </c>
    </row>
    <row r="57" spans="1:14" x14ac:dyDescent="0.15">
      <c r="A57" s="248"/>
      <c r="B57" s="244"/>
      <c r="C57" s="244"/>
      <c r="D57" s="244"/>
      <c r="E57" s="244"/>
      <c r="F57" s="244"/>
      <c r="G57" s="310" t="s">
        <v>511</v>
      </c>
      <c r="H57" s="311"/>
      <c r="I57" s="319">
        <v>2776522</v>
      </c>
      <c r="J57" s="320">
        <v>34272</v>
      </c>
      <c r="K57" s="321">
        <v>52.4</v>
      </c>
      <c r="L57" s="322">
        <v>66255</v>
      </c>
      <c r="M57" s="323">
        <v>3.6</v>
      </c>
      <c r="N57" s="324">
        <v>48.8</v>
      </c>
    </row>
    <row r="58" spans="1:14" x14ac:dyDescent="0.15">
      <c r="A58" s="248"/>
      <c r="B58" s="244"/>
      <c r="C58" s="244"/>
      <c r="D58" s="244"/>
      <c r="E58" s="244"/>
      <c r="F58" s="244"/>
      <c r="G58" s="325"/>
      <c r="H58" s="326" t="s">
        <v>508</v>
      </c>
      <c r="I58" s="327">
        <v>1027796</v>
      </c>
      <c r="J58" s="328">
        <v>12687</v>
      </c>
      <c r="K58" s="329">
        <v>65.5</v>
      </c>
      <c r="L58" s="330">
        <v>31822</v>
      </c>
      <c r="M58" s="331">
        <v>8.8000000000000007</v>
      </c>
      <c r="N58" s="332">
        <v>56.7</v>
      </c>
    </row>
    <row r="59" spans="1:14" x14ac:dyDescent="0.15">
      <c r="A59" s="248"/>
      <c r="B59" s="244"/>
      <c r="C59" s="244"/>
      <c r="D59" s="244"/>
      <c r="E59" s="244"/>
      <c r="F59" s="244"/>
      <c r="G59" s="310" t="s">
        <v>512</v>
      </c>
      <c r="H59" s="311"/>
      <c r="I59" s="319">
        <v>3872528</v>
      </c>
      <c r="J59" s="320">
        <v>48117</v>
      </c>
      <c r="K59" s="321">
        <v>40.4</v>
      </c>
      <c r="L59" s="322">
        <v>54227</v>
      </c>
      <c r="M59" s="323">
        <v>-18.2</v>
      </c>
      <c r="N59" s="324">
        <v>58.6</v>
      </c>
    </row>
    <row r="60" spans="1:14" x14ac:dyDescent="0.15">
      <c r="A60" s="248"/>
      <c r="B60" s="244"/>
      <c r="C60" s="244"/>
      <c r="D60" s="244"/>
      <c r="E60" s="244"/>
      <c r="F60" s="244"/>
      <c r="G60" s="325"/>
      <c r="H60" s="326" t="s">
        <v>508</v>
      </c>
      <c r="I60" s="333">
        <v>1633729</v>
      </c>
      <c r="J60" s="328">
        <v>20299</v>
      </c>
      <c r="K60" s="329">
        <v>60</v>
      </c>
      <c r="L60" s="330">
        <v>29694</v>
      </c>
      <c r="M60" s="331">
        <v>-6.7</v>
      </c>
      <c r="N60" s="332">
        <v>66.7</v>
      </c>
    </row>
    <row r="61" spans="1:14" x14ac:dyDescent="0.15">
      <c r="A61" s="248"/>
      <c r="B61" s="244"/>
      <c r="C61" s="244"/>
      <c r="D61" s="244"/>
      <c r="E61" s="244"/>
      <c r="F61" s="244"/>
      <c r="G61" s="310" t="s">
        <v>513</v>
      </c>
      <c r="H61" s="334"/>
      <c r="I61" s="335">
        <v>2412662</v>
      </c>
      <c r="J61" s="336">
        <v>29730</v>
      </c>
      <c r="K61" s="337">
        <v>10.1</v>
      </c>
      <c r="L61" s="338">
        <v>56577</v>
      </c>
      <c r="M61" s="339">
        <v>5.2</v>
      </c>
      <c r="N61" s="324">
        <v>4.9000000000000004</v>
      </c>
    </row>
    <row r="62" spans="1:14" x14ac:dyDescent="0.15">
      <c r="A62" s="248"/>
      <c r="B62" s="244"/>
      <c r="C62" s="244"/>
      <c r="D62" s="244"/>
      <c r="E62" s="244"/>
      <c r="F62" s="244"/>
      <c r="G62" s="325"/>
      <c r="H62" s="326" t="s">
        <v>508</v>
      </c>
      <c r="I62" s="327">
        <v>1014383</v>
      </c>
      <c r="J62" s="328">
        <v>12496</v>
      </c>
      <c r="K62" s="329">
        <v>8.3000000000000007</v>
      </c>
      <c r="L62" s="330">
        <v>28778</v>
      </c>
      <c r="M62" s="331">
        <v>3.7</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0.66</v>
      </c>
      <c r="G47" s="12">
        <v>0.09</v>
      </c>
      <c r="H47" s="12">
        <v>0</v>
      </c>
      <c r="I47" s="12">
        <v>0</v>
      </c>
      <c r="J47" s="13">
        <v>0.39</v>
      </c>
    </row>
    <row r="48" spans="2:10" ht="57.75" customHeight="1" x14ac:dyDescent="0.15">
      <c r="B48" s="14"/>
      <c r="C48" s="1174" t="s">
        <v>4</v>
      </c>
      <c r="D48" s="1174"/>
      <c r="E48" s="1175"/>
      <c r="F48" s="15">
        <v>2.27</v>
      </c>
      <c r="G48" s="16">
        <v>0.22</v>
      </c>
      <c r="H48" s="16">
        <v>2.16</v>
      </c>
      <c r="I48" s="16">
        <v>2.59</v>
      </c>
      <c r="J48" s="17">
        <v>2.04</v>
      </c>
    </row>
    <row r="49" spans="2:10" ht="57.75" customHeight="1" thickBot="1" x14ac:dyDescent="0.2">
      <c r="B49" s="18"/>
      <c r="C49" s="1176" t="s">
        <v>5</v>
      </c>
      <c r="D49" s="1176"/>
      <c r="E49" s="1177"/>
      <c r="F49" s="19" t="s">
        <v>520</v>
      </c>
      <c r="G49" s="20" t="s">
        <v>521</v>
      </c>
      <c r="H49" s="20">
        <v>1.86</v>
      </c>
      <c r="I49" s="20">
        <v>0.42</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523</v>
      </c>
      <c r="D34" s="1184"/>
      <c r="E34" s="1185"/>
      <c r="F34" s="32">
        <v>17.350000000000001</v>
      </c>
      <c r="G34" s="33">
        <v>16.68</v>
      </c>
      <c r="H34" s="33">
        <v>14.78</v>
      </c>
      <c r="I34" s="33">
        <v>11.13</v>
      </c>
      <c r="J34" s="34">
        <v>10.84</v>
      </c>
      <c r="K34" s="22"/>
      <c r="L34" s="22"/>
      <c r="M34" s="22"/>
      <c r="N34" s="22"/>
      <c r="O34" s="22"/>
      <c r="P34" s="22"/>
    </row>
    <row r="35" spans="1:16" ht="39" customHeight="1" x14ac:dyDescent="0.15">
      <c r="A35" s="22"/>
      <c r="B35" s="35"/>
      <c r="C35" s="1178" t="s">
        <v>524</v>
      </c>
      <c r="D35" s="1179"/>
      <c r="E35" s="1180"/>
      <c r="F35" s="36">
        <v>2.23</v>
      </c>
      <c r="G35" s="37">
        <v>0.19</v>
      </c>
      <c r="H35" s="37">
        <v>2.09</v>
      </c>
      <c r="I35" s="37">
        <v>2.54</v>
      </c>
      <c r="J35" s="38">
        <v>1.95</v>
      </c>
      <c r="K35" s="22"/>
      <c r="L35" s="22"/>
      <c r="M35" s="22"/>
      <c r="N35" s="22"/>
      <c r="O35" s="22"/>
      <c r="P35" s="22"/>
    </row>
    <row r="36" spans="1:16" ht="39" customHeight="1" x14ac:dyDescent="0.15">
      <c r="A36" s="22"/>
      <c r="B36" s="35"/>
      <c r="C36" s="1178" t="s">
        <v>525</v>
      </c>
      <c r="D36" s="1179"/>
      <c r="E36" s="1180"/>
      <c r="F36" s="36">
        <v>2.98</v>
      </c>
      <c r="G36" s="37">
        <v>1.98</v>
      </c>
      <c r="H36" s="37">
        <v>1.97</v>
      </c>
      <c r="I36" s="37">
        <v>1.3</v>
      </c>
      <c r="J36" s="38">
        <v>0.95</v>
      </c>
      <c r="K36" s="22"/>
      <c r="L36" s="22"/>
      <c r="M36" s="22"/>
      <c r="N36" s="22"/>
      <c r="O36" s="22"/>
      <c r="P36" s="22"/>
    </row>
    <row r="37" spans="1:16" ht="39" customHeight="1" x14ac:dyDescent="0.15">
      <c r="A37" s="22"/>
      <c r="B37" s="35"/>
      <c r="C37" s="1178" t="s">
        <v>526</v>
      </c>
      <c r="D37" s="1179"/>
      <c r="E37" s="1180"/>
      <c r="F37" s="36">
        <v>0.56000000000000005</v>
      </c>
      <c r="G37" s="37">
        <v>1.2</v>
      </c>
      <c r="H37" s="37">
        <v>0.84</v>
      </c>
      <c r="I37" s="37">
        <v>0.36</v>
      </c>
      <c r="J37" s="38">
        <v>0.42</v>
      </c>
      <c r="K37" s="22"/>
      <c r="L37" s="22"/>
      <c r="M37" s="22"/>
      <c r="N37" s="22"/>
      <c r="O37" s="22"/>
      <c r="P37" s="22"/>
    </row>
    <row r="38" spans="1:16" ht="39" customHeight="1" x14ac:dyDescent="0.15">
      <c r="A38" s="22"/>
      <c r="B38" s="35"/>
      <c r="C38" s="1178" t="s">
        <v>527</v>
      </c>
      <c r="D38" s="1179"/>
      <c r="E38" s="1180"/>
      <c r="F38" s="36">
        <v>0.3</v>
      </c>
      <c r="G38" s="37">
        <v>0.3</v>
      </c>
      <c r="H38" s="37">
        <v>0.11</v>
      </c>
      <c r="I38" s="37">
        <v>0.12</v>
      </c>
      <c r="J38" s="38">
        <v>0.27</v>
      </c>
      <c r="K38" s="22"/>
      <c r="L38" s="22"/>
      <c r="M38" s="22"/>
      <c r="N38" s="22"/>
      <c r="O38" s="22"/>
      <c r="P38" s="22"/>
    </row>
    <row r="39" spans="1:16" ht="39" customHeight="1" x14ac:dyDescent="0.15">
      <c r="A39" s="22"/>
      <c r="B39" s="35"/>
      <c r="C39" s="1178" t="s">
        <v>528</v>
      </c>
      <c r="D39" s="1179"/>
      <c r="E39" s="1180"/>
      <c r="F39" s="36">
        <v>0</v>
      </c>
      <c r="G39" s="37">
        <v>0</v>
      </c>
      <c r="H39" s="37">
        <v>0</v>
      </c>
      <c r="I39" s="37" t="s">
        <v>529</v>
      </c>
      <c r="J39" s="38">
        <v>0.11</v>
      </c>
      <c r="K39" s="22"/>
      <c r="L39" s="22"/>
      <c r="M39" s="22"/>
      <c r="N39" s="22"/>
      <c r="O39" s="22"/>
      <c r="P39" s="22"/>
    </row>
    <row r="40" spans="1:16" ht="39" customHeight="1" x14ac:dyDescent="0.15">
      <c r="A40" s="22"/>
      <c r="B40" s="35"/>
      <c r="C40" s="1178" t="s">
        <v>530</v>
      </c>
      <c r="D40" s="1179"/>
      <c r="E40" s="1180"/>
      <c r="F40" s="36">
        <v>0.53</v>
      </c>
      <c r="G40" s="37">
        <v>0.05</v>
      </c>
      <c r="H40" s="37">
        <v>0.09</v>
      </c>
      <c r="I40" s="37">
        <v>7.0000000000000007E-2</v>
      </c>
      <c r="J40" s="38">
        <v>0.1</v>
      </c>
      <c r="K40" s="22"/>
      <c r="L40" s="22"/>
      <c r="M40" s="22"/>
      <c r="N40" s="22"/>
      <c r="O40" s="22"/>
      <c r="P40" s="22"/>
    </row>
    <row r="41" spans="1:16" ht="39" customHeight="1" x14ac:dyDescent="0.15">
      <c r="A41" s="22"/>
      <c r="B41" s="35"/>
      <c r="C41" s="1178" t="s">
        <v>531</v>
      </c>
      <c r="D41" s="1179"/>
      <c r="E41" s="1180"/>
      <c r="F41" s="36">
        <v>0</v>
      </c>
      <c r="G41" s="37">
        <v>0</v>
      </c>
      <c r="H41" s="37">
        <v>0.03</v>
      </c>
      <c r="I41" s="37">
        <v>0.01</v>
      </c>
      <c r="J41" s="38">
        <v>0.04</v>
      </c>
      <c r="K41" s="22"/>
      <c r="L41" s="22"/>
      <c r="M41" s="22"/>
      <c r="N41" s="22"/>
      <c r="O41" s="22"/>
      <c r="P41" s="22"/>
    </row>
    <row r="42" spans="1:16" ht="39" customHeight="1" x14ac:dyDescent="0.15">
      <c r="A42" s="22"/>
      <c r="B42" s="39"/>
      <c r="C42" s="1178" t="s">
        <v>532</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533</v>
      </c>
      <c r="D43" s="1182"/>
      <c r="E43" s="1183"/>
      <c r="F43" s="41">
        <v>0.03</v>
      </c>
      <c r="G43" s="42">
        <v>0.05</v>
      </c>
      <c r="H43" s="42">
        <v>0.03</v>
      </c>
      <c r="I43" s="42">
        <v>0.06</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3009</v>
      </c>
      <c r="L45" s="60">
        <v>3067</v>
      </c>
      <c r="M45" s="60">
        <v>3000</v>
      </c>
      <c r="N45" s="60">
        <v>2913</v>
      </c>
      <c r="O45" s="61">
        <v>2992</v>
      </c>
      <c r="P45" s="48"/>
      <c r="Q45" s="48"/>
      <c r="R45" s="48"/>
      <c r="S45" s="48"/>
      <c r="T45" s="48"/>
      <c r="U45" s="48"/>
    </row>
    <row r="46" spans="1:21" ht="30.75" customHeight="1" x14ac:dyDescent="0.15">
      <c r="A46" s="48"/>
      <c r="B46" s="1196"/>
      <c r="C46" s="1197"/>
      <c r="D46" s="62"/>
      <c r="E46" s="1188" t="s">
        <v>12</v>
      </c>
      <c r="F46" s="1188"/>
      <c r="G46" s="1188"/>
      <c r="H46" s="1188"/>
      <c r="I46" s="1188"/>
      <c r="J46" s="1189"/>
      <c r="K46" s="63">
        <v>204</v>
      </c>
      <c r="L46" s="64">
        <v>211</v>
      </c>
      <c r="M46" s="64">
        <v>65</v>
      </c>
      <c r="N46" s="64" t="s">
        <v>476</v>
      </c>
      <c r="O46" s="65" t="s">
        <v>476</v>
      </c>
      <c r="P46" s="48"/>
      <c r="Q46" s="48"/>
      <c r="R46" s="48"/>
      <c r="S46" s="48"/>
      <c r="T46" s="48"/>
      <c r="U46" s="48"/>
    </row>
    <row r="47" spans="1:21" ht="30.75" customHeight="1" x14ac:dyDescent="0.15">
      <c r="A47" s="48"/>
      <c r="B47" s="1196"/>
      <c r="C47" s="1197"/>
      <c r="D47" s="62"/>
      <c r="E47" s="1188" t="s">
        <v>13</v>
      </c>
      <c r="F47" s="1188"/>
      <c r="G47" s="1188"/>
      <c r="H47" s="1188"/>
      <c r="I47" s="1188"/>
      <c r="J47" s="1189"/>
      <c r="K47" s="63">
        <v>44</v>
      </c>
      <c r="L47" s="64">
        <v>25</v>
      </c>
      <c r="M47" s="64">
        <v>6</v>
      </c>
      <c r="N47" s="64" t="s">
        <v>476</v>
      </c>
      <c r="O47" s="65" t="s">
        <v>476</v>
      </c>
      <c r="P47" s="48"/>
      <c r="Q47" s="48"/>
      <c r="R47" s="48"/>
      <c r="S47" s="48"/>
      <c r="T47" s="48"/>
      <c r="U47" s="48"/>
    </row>
    <row r="48" spans="1:21" ht="30.75" customHeight="1" x14ac:dyDescent="0.15">
      <c r="A48" s="48"/>
      <c r="B48" s="1196"/>
      <c r="C48" s="1197"/>
      <c r="D48" s="62"/>
      <c r="E48" s="1188" t="s">
        <v>14</v>
      </c>
      <c r="F48" s="1188"/>
      <c r="G48" s="1188"/>
      <c r="H48" s="1188"/>
      <c r="I48" s="1188"/>
      <c r="J48" s="1189"/>
      <c r="K48" s="63">
        <v>1125</v>
      </c>
      <c r="L48" s="64">
        <v>1075</v>
      </c>
      <c r="M48" s="64">
        <v>888</v>
      </c>
      <c r="N48" s="64">
        <v>1149</v>
      </c>
      <c r="O48" s="65">
        <v>1031</v>
      </c>
      <c r="P48" s="48"/>
      <c r="Q48" s="48"/>
      <c r="R48" s="48"/>
      <c r="S48" s="48"/>
      <c r="T48" s="48"/>
      <c r="U48" s="48"/>
    </row>
    <row r="49" spans="1:21" ht="30.75" customHeight="1" x14ac:dyDescent="0.15">
      <c r="A49" s="48"/>
      <c r="B49" s="1196"/>
      <c r="C49" s="1197"/>
      <c r="D49" s="62"/>
      <c r="E49" s="1188" t="s">
        <v>15</v>
      </c>
      <c r="F49" s="1188"/>
      <c r="G49" s="1188"/>
      <c r="H49" s="1188"/>
      <c r="I49" s="1188"/>
      <c r="J49" s="1189"/>
      <c r="K49" s="63">
        <v>302</v>
      </c>
      <c r="L49" s="64">
        <v>245</v>
      </c>
      <c r="M49" s="64">
        <v>244</v>
      </c>
      <c r="N49" s="64">
        <v>241</v>
      </c>
      <c r="O49" s="65">
        <v>252</v>
      </c>
      <c r="P49" s="48"/>
      <c r="Q49" s="48"/>
      <c r="R49" s="48"/>
      <c r="S49" s="48"/>
      <c r="T49" s="48"/>
      <c r="U49" s="48"/>
    </row>
    <row r="50" spans="1:21" ht="30.75" customHeight="1" x14ac:dyDescent="0.15">
      <c r="A50" s="48"/>
      <c r="B50" s="1196"/>
      <c r="C50" s="1197"/>
      <c r="D50" s="62"/>
      <c r="E50" s="1188" t="s">
        <v>16</v>
      </c>
      <c r="F50" s="1188"/>
      <c r="G50" s="1188"/>
      <c r="H50" s="1188"/>
      <c r="I50" s="1188"/>
      <c r="J50" s="1189"/>
      <c r="K50" s="63">
        <v>117</v>
      </c>
      <c r="L50" s="64">
        <v>107</v>
      </c>
      <c r="M50" s="64">
        <v>100</v>
      </c>
      <c r="N50" s="64">
        <v>92</v>
      </c>
      <c r="O50" s="65">
        <v>60</v>
      </c>
      <c r="P50" s="48"/>
      <c r="Q50" s="48"/>
      <c r="R50" s="48"/>
      <c r="S50" s="48"/>
      <c r="T50" s="48"/>
      <c r="U50" s="48"/>
    </row>
    <row r="51" spans="1:21" ht="30.75" customHeight="1" x14ac:dyDescent="0.15">
      <c r="A51" s="48"/>
      <c r="B51" s="1198"/>
      <c r="C51" s="1199"/>
      <c r="D51" s="66"/>
      <c r="E51" s="1188" t="s">
        <v>17</v>
      </c>
      <c r="F51" s="1188"/>
      <c r="G51" s="1188"/>
      <c r="H51" s="1188"/>
      <c r="I51" s="1188"/>
      <c r="J51" s="1189"/>
      <c r="K51" s="63">
        <v>1</v>
      </c>
      <c r="L51" s="64">
        <v>0</v>
      </c>
      <c r="M51" s="64">
        <v>0</v>
      </c>
      <c r="N51" s="64">
        <v>0</v>
      </c>
      <c r="O51" s="65">
        <v>1</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2429</v>
      </c>
      <c r="L52" s="64">
        <v>2314</v>
      </c>
      <c r="M52" s="64">
        <v>2226</v>
      </c>
      <c r="N52" s="64">
        <v>2320</v>
      </c>
      <c r="O52" s="65">
        <v>2248</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2373</v>
      </c>
      <c r="L53" s="69">
        <v>2416</v>
      </c>
      <c r="M53" s="69">
        <v>2077</v>
      </c>
      <c r="N53" s="69">
        <v>2075</v>
      </c>
      <c r="O53" s="70">
        <v>2088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02" t="s">
        <v>23</v>
      </c>
      <c r="C41" s="1203"/>
      <c r="D41" s="81"/>
      <c r="E41" s="1208" t="s">
        <v>24</v>
      </c>
      <c r="F41" s="1208"/>
      <c r="G41" s="1208"/>
      <c r="H41" s="1209"/>
      <c r="I41" s="82">
        <v>30719</v>
      </c>
      <c r="J41" s="83">
        <v>31476</v>
      </c>
      <c r="K41" s="83">
        <v>31691</v>
      </c>
      <c r="L41" s="83">
        <v>32707</v>
      </c>
      <c r="M41" s="84">
        <v>34581</v>
      </c>
    </row>
    <row r="42" spans="2:13" ht="27.75" customHeight="1" x14ac:dyDescent="0.15">
      <c r="B42" s="1204"/>
      <c r="C42" s="1205"/>
      <c r="D42" s="85"/>
      <c r="E42" s="1210" t="s">
        <v>25</v>
      </c>
      <c r="F42" s="1210"/>
      <c r="G42" s="1210"/>
      <c r="H42" s="1211"/>
      <c r="I42" s="86">
        <v>550</v>
      </c>
      <c r="J42" s="87">
        <v>455</v>
      </c>
      <c r="K42" s="87">
        <v>362</v>
      </c>
      <c r="L42" s="87">
        <v>275</v>
      </c>
      <c r="M42" s="88">
        <v>202</v>
      </c>
    </row>
    <row r="43" spans="2:13" ht="27.75" customHeight="1" x14ac:dyDescent="0.15">
      <c r="B43" s="1204"/>
      <c r="C43" s="1205"/>
      <c r="D43" s="85"/>
      <c r="E43" s="1210" t="s">
        <v>26</v>
      </c>
      <c r="F43" s="1210"/>
      <c r="G43" s="1210"/>
      <c r="H43" s="1211"/>
      <c r="I43" s="86">
        <v>17132</v>
      </c>
      <c r="J43" s="87">
        <v>16316</v>
      </c>
      <c r="K43" s="87">
        <v>13999</v>
      </c>
      <c r="L43" s="87">
        <v>13650</v>
      </c>
      <c r="M43" s="88">
        <v>12565</v>
      </c>
    </row>
    <row r="44" spans="2:13" ht="27.75" customHeight="1" x14ac:dyDescent="0.15">
      <c r="B44" s="1204"/>
      <c r="C44" s="1205"/>
      <c r="D44" s="85"/>
      <c r="E44" s="1210" t="s">
        <v>27</v>
      </c>
      <c r="F44" s="1210"/>
      <c r="G44" s="1210"/>
      <c r="H44" s="1211"/>
      <c r="I44" s="86">
        <v>2574</v>
      </c>
      <c r="J44" s="87">
        <v>2364</v>
      </c>
      <c r="K44" s="87">
        <v>2200</v>
      </c>
      <c r="L44" s="87">
        <v>2024</v>
      </c>
      <c r="M44" s="88">
        <v>1795</v>
      </c>
    </row>
    <row r="45" spans="2:13" ht="27.75" customHeight="1" x14ac:dyDescent="0.15">
      <c r="B45" s="1204"/>
      <c r="C45" s="1205"/>
      <c r="D45" s="85"/>
      <c r="E45" s="1210" t="s">
        <v>28</v>
      </c>
      <c r="F45" s="1210"/>
      <c r="G45" s="1210"/>
      <c r="H45" s="1211"/>
      <c r="I45" s="86">
        <v>6127</v>
      </c>
      <c r="J45" s="87">
        <v>5754</v>
      </c>
      <c r="K45" s="87">
        <v>5366</v>
      </c>
      <c r="L45" s="87">
        <v>4759</v>
      </c>
      <c r="M45" s="88">
        <v>4730</v>
      </c>
    </row>
    <row r="46" spans="2:13" ht="27.75" customHeight="1" x14ac:dyDescent="0.15">
      <c r="B46" s="1204"/>
      <c r="C46" s="1205"/>
      <c r="D46" s="85"/>
      <c r="E46" s="1210" t="s">
        <v>29</v>
      </c>
      <c r="F46" s="1210"/>
      <c r="G46" s="1210"/>
      <c r="H46" s="1211"/>
      <c r="I46" s="86">
        <v>883</v>
      </c>
      <c r="J46" s="87" t="s">
        <v>476</v>
      </c>
      <c r="K46" s="87" t="s">
        <v>476</v>
      </c>
      <c r="L46" s="87" t="s">
        <v>476</v>
      </c>
      <c r="M46" s="88" t="s">
        <v>476</v>
      </c>
    </row>
    <row r="47" spans="2:13" ht="27.75" customHeight="1" x14ac:dyDescent="0.15">
      <c r="B47" s="1204"/>
      <c r="C47" s="1205"/>
      <c r="D47" s="85"/>
      <c r="E47" s="1210" t="s">
        <v>30</v>
      </c>
      <c r="F47" s="1210"/>
      <c r="G47" s="1210"/>
      <c r="H47" s="1211"/>
      <c r="I47" s="86" t="s">
        <v>476</v>
      </c>
      <c r="J47" s="87" t="s">
        <v>476</v>
      </c>
      <c r="K47" s="87" t="s">
        <v>476</v>
      </c>
      <c r="L47" s="87" t="s">
        <v>476</v>
      </c>
      <c r="M47" s="88" t="s">
        <v>476</v>
      </c>
    </row>
    <row r="48" spans="2:13" ht="27.75" customHeight="1" x14ac:dyDescent="0.15">
      <c r="B48" s="1206"/>
      <c r="C48" s="1207"/>
      <c r="D48" s="85"/>
      <c r="E48" s="1210" t="s">
        <v>31</v>
      </c>
      <c r="F48" s="1210"/>
      <c r="G48" s="1210"/>
      <c r="H48" s="1211"/>
      <c r="I48" s="86" t="s">
        <v>476</v>
      </c>
      <c r="J48" s="87" t="s">
        <v>476</v>
      </c>
      <c r="K48" s="87" t="s">
        <v>476</v>
      </c>
      <c r="L48" s="87" t="s">
        <v>476</v>
      </c>
      <c r="M48" s="88" t="s">
        <v>476</v>
      </c>
    </row>
    <row r="49" spans="2:13" ht="27.75" customHeight="1" x14ac:dyDescent="0.15">
      <c r="B49" s="1212" t="s">
        <v>32</v>
      </c>
      <c r="C49" s="1213"/>
      <c r="D49" s="89"/>
      <c r="E49" s="1210" t="s">
        <v>33</v>
      </c>
      <c r="F49" s="1210"/>
      <c r="G49" s="1210"/>
      <c r="H49" s="1211"/>
      <c r="I49" s="86">
        <v>1433</v>
      </c>
      <c r="J49" s="87">
        <v>1970</v>
      </c>
      <c r="K49" s="87">
        <v>2164</v>
      </c>
      <c r="L49" s="87">
        <v>1537</v>
      </c>
      <c r="M49" s="88">
        <v>1351</v>
      </c>
    </row>
    <row r="50" spans="2:13" ht="27.75" customHeight="1" x14ac:dyDescent="0.15">
      <c r="B50" s="1204"/>
      <c r="C50" s="1205"/>
      <c r="D50" s="85"/>
      <c r="E50" s="1210" t="s">
        <v>34</v>
      </c>
      <c r="F50" s="1210"/>
      <c r="G50" s="1210"/>
      <c r="H50" s="1211"/>
      <c r="I50" s="86">
        <v>230</v>
      </c>
      <c r="J50" s="87">
        <v>43</v>
      </c>
      <c r="K50" s="87">
        <v>24</v>
      </c>
      <c r="L50" s="87">
        <v>18</v>
      </c>
      <c r="M50" s="88">
        <v>16</v>
      </c>
    </row>
    <row r="51" spans="2:13" ht="27.75" customHeight="1" x14ac:dyDescent="0.15">
      <c r="B51" s="1206"/>
      <c r="C51" s="1207"/>
      <c r="D51" s="85"/>
      <c r="E51" s="1210" t="s">
        <v>35</v>
      </c>
      <c r="F51" s="1210"/>
      <c r="G51" s="1210"/>
      <c r="H51" s="1211"/>
      <c r="I51" s="86">
        <v>25762</v>
      </c>
      <c r="J51" s="87">
        <v>26338</v>
      </c>
      <c r="K51" s="87">
        <v>27023</v>
      </c>
      <c r="L51" s="87">
        <v>27164</v>
      </c>
      <c r="M51" s="88">
        <v>28171</v>
      </c>
    </row>
    <row r="52" spans="2:13" ht="27.75" customHeight="1" thickBot="1" x14ac:dyDescent="0.2">
      <c r="B52" s="1214" t="s">
        <v>20</v>
      </c>
      <c r="C52" s="1215"/>
      <c r="D52" s="90"/>
      <c r="E52" s="1216" t="s">
        <v>36</v>
      </c>
      <c r="F52" s="1216"/>
      <c r="G52" s="1216"/>
      <c r="H52" s="1217"/>
      <c r="I52" s="91">
        <v>30559</v>
      </c>
      <c r="J52" s="92">
        <v>28013</v>
      </c>
      <c r="K52" s="92">
        <v>24407</v>
      </c>
      <c r="L52" s="92">
        <v>24696</v>
      </c>
      <c r="M52" s="93">
        <v>24336</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563</v>
      </c>
      <c r="I42" s="352"/>
      <c r="J42" s="352"/>
      <c r="K42" s="352"/>
      <c r="L42" s="244"/>
      <c r="M42" s="244"/>
      <c r="N42" s="244"/>
      <c r="O42" s="244"/>
    </row>
    <row r="43" spans="2:17" x14ac:dyDescent="0.15">
      <c r="B43" s="248"/>
      <c r="C43" s="244"/>
      <c r="D43" s="244"/>
      <c r="E43" s="244"/>
      <c r="F43" s="244"/>
      <c r="G43" s="1230"/>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564</v>
      </c>
    </row>
    <row r="50" spans="1:17" x14ac:dyDescent="0.15">
      <c r="B50" s="248"/>
      <c r="C50" s="244"/>
      <c r="D50" s="244"/>
      <c r="E50" s="244"/>
      <c r="F50" s="244"/>
      <c r="G50" s="1239"/>
      <c r="H50" s="1240"/>
      <c r="I50" s="1240"/>
      <c r="J50" s="1241"/>
      <c r="K50" s="354" t="s">
        <v>515</v>
      </c>
      <c r="L50" s="354" t="s">
        <v>516</v>
      </c>
      <c r="M50" s="354" t="s">
        <v>517</v>
      </c>
      <c r="N50" s="354" t="s">
        <v>518</v>
      </c>
      <c r="O50" s="354" t="s">
        <v>519</v>
      </c>
    </row>
    <row r="51" spans="1:17" x14ac:dyDescent="0.15">
      <c r="B51" s="248"/>
      <c r="C51" s="244"/>
      <c r="D51" s="244"/>
      <c r="E51" s="244"/>
      <c r="F51" s="244"/>
      <c r="G51" s="1242" t="s">
        <v>565</v>
      </c>
      <c r="H51" s="1243"/>
      <c r="I51" s="1248" t="s">
        <v>566</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567</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568</v>
      </c>
      <c r="H55" s="1223"/>
      <c r="I55" s="1228" t="s">
        <v>566</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569</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563</v>
      </c>
      <c r="I64" s="352"/>
      <c r="J64" s="352"/>
      <c r="K64" s="352"/>
      <c r="L64" s="244"/>
      <c r="M64" s="244"/>
      <c r="N64" s="244"/>
      <c r="O64" s="244"/>
    </row>
    <row r="65" spans="2:30" x14ac:dyDescent="0.15">
      <c r="B65" s="248"/>
      <c r="C65" s="244"/>
      <c r="D65" s="244"/>
      <c r="E65" s="244"/>
      <c r="F65" s="244"/>
      <c r="G65" s="1230" t="s">
        <v>573</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39"/>
      <c r="H72" s="1240"/>
      <c r="I72" s="1240"/>
      <c r="J72" s="1241"/>
      <c r="K72" s="354" t="s">
        <v>515</v>
      </c>
      <c r="L72" s="354" t="s">
        <v>516</v>
      </c>
      <c r="M72" s="354" t="s">
        <v>517</v>
      </c>
      <c r="N72" s="354" t="s">
        <v>518</v>
      </c>
      <c r="O72" s="354" t="s">
        <v>519</v>
      </c>
    </row>
    <row r="73" spans="2:30" x14ac:dyDescent="0.15">
      <c r="B73" s="248"/>
      <c r="C73" s="244"/>
      <c r="D73" s="244"/>
      <c r="E73" s="244"/>
      <c r="F73" s="244"/>
      <c r="G73" s="1242" t="s">
        <v>565</v>
      </c>
      <c r="H73" s="1243"/>
      <c r="I73" s="1248" t="s">
        <v>566</v>
      </c>
      <c r="J73" s="1248"/>
      <c r="K73" s="1229">
        <v>226.9</v>
      </c>
      <c r="L73" s="1229">
        <v>209.7</v>
      </c>
      <c r="M73" s="1218">
        <v>181.2</v>
      </c>
      <c r="N73" s="1218">
        <v>186.8</v>
      </c>
      <c r="O73" s="1218">
        <v>179.8</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572</v>
      </c>
      <c r="J75" s="1228"/>
      <c r="K75" s="1250">
        <v>17.2</v>
      </c>
      <c r="L75" s="1250">
        <v>17.7</v>
      </c>
      <c r="M75" s="1250">
        <v>17</v>
      </c>
      <c r="N75" s="1250">
        <v>16.3</v>
      </c>
      <c r="O75" s="1250">
        <v>15.5</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568</v>
      </c>
      <c r="H77" s="1223"/>
      <c r="I77" s="1228" t="s">
        <v>566</v>
      </c>
      <c r="J77" s="1228"/>
      <c r="K77" s="1229">
        <v>69.2</v>
      </c>
      <c r="L77" s="1229">
        <v>58.2</v>
      </c>
      <c r="M77" s="1218">
        <v>50.3</v>
      </c>
      <c r="N77" s="1218">
        <v>45.9</v>
      </c>
      <c r="O77" s="1218">
        <v>37.299999999999997</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572</v>
      </c>
      <c r="J79" s="1220"/>
      <c r="K79" s="1221">
        <v>11.1</v>
      </c>
      <c r="L79" s="1221">
        <v>10.3</v>
      </c>
      <c r="M79" s="1221">
        <v>9.6</v>
      </c>
      <c r="N79" s="1221">
        <v>8.8000000000000007</v>
      </c>
      <c r="O79" s="1221">
        <v>7.8</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514</v>
      </c>
      <c r="G2" s="111"/>
      <c r="H2" s="112"/>
    </row>
    <row r="3" spans="1:8" x14ac:dyDescent="0.15">
      <c r="A3" s="108" t="s">
        <v>507</v>
      </c>
      <c r="B3" s="113"/>
      <c r="C3" s="114"/>
      <c r="D3" s="115">
        <v>21457</v>
      </c>
      <c r="E3" s="116"/>
      <c r="F3" s="117">
        <v>47569</v>
      </c>
      <c r="G3" s="118"/>
      <c r="H3" s="119"/>
    </row>
    <row r="4" spans="1:8" x14ac:dyDescent="0.15">
      <c r="A4" s="120"/>
      <c r="B4" s="121"/>
      <c r="C4" s="122"/>
      <c r="D4" s="123">
        <v>10569</v>
      </c>
      <c r="E4" s="124"/>
      <c r="F4" s="125">
        <v>26255</v>
      </c>
      <c r="G4" s="126"/>
      <c r="H4" s="127"/>
    </row>
    <row r="5" spans="1:8" x14ac:dyDescent="0.15">
      <c r="A5" s="108" t="s">
        <v>509</v>
      </c>
      <c r="B5" s="113"/>
      <c r="C5" s="114"/>
      <c r="D5" s="115">
        <v>22318</v>
      </c>
      <c r="E5" s="116"/>
      <c r="F5" s="117">
        <v>50880</v>
      </c>
      <c r="G5" s="118"/>
      <c r="H5" s="119"/>
    </row>
    <row r="6" spans="1:8" x14ac:dyDescent="0.15">
      <c r="A6" s="120"/>
      <c r="B6" s="121"/>
      <c r="C6" s="122"/>
      <c r="D6" s="123">
        <v>11260</v>
      </c>
      <c r="E6" s="124"/>
      <c r="F6" s="125">
        <v>26879</v>
      </c>
      <c r="G6" s="126"/>
      <c r="H6" s="127"/>
    </row>
    <row r="7" spans="1:8" x14ac:dyDescent="0.15">
      <c r="A7" s="108" t="s">
        <v>510</v>
      </c>
      <c r="B7" s="113"/>
      <c r="C7" s="114"/>
      <c r="D7" s="115">
        <v>22485</v>
      </c>
      <c r="E7" s="116"/>
      <c r="F7" s="117">
        <v>63956</v>
      </c>
      <c r="G7" s="118"/>
      <c r="H7" s="119"/>
    </row>
    <row r="8" spans="1:8" x14ac:dyDescent="0.15">
      <c r="A8" s="120"/>
      <c r="B8" s="121"/>
      <c r="C8" s="122"/>
      <c r="D8" s="123">
        <v>7665</v>
      </c>
      <c r="E8" s="124"/>
      <c r="F8" s="125">
        <v>29239</v>
      </c>
      <c r="G8" s="126"/>
      <c r="H8" s="127"/>
    </row>
    <row r="9" spans="1:8" x14ac:dyDescent="0.15">
      <c r="A9" s="108" t="s">
        <v>511</v>
      </c>
      <c r="B9" s="113"/>
      <c r="C9" s="114"/>
      <c r="D9" s="115">
        <v>34272</v>
      </c>
      <c r="E9" s="116"/>
      <c r="F9" s="117">
        <v>66255</v>
      </c>
      <c r="G9" s="118"/>
      <c r="H9" s="119"/>
    </row>
    <row r="10" spans="1:8" x14ac:dyDescent="0.15">
      <c r="A10" s="120"/>
      <c r="B10" s="121"/>
      <c r="C10" s="122"/>
      <c r="D10" s="123">
        <v>12687</v>
      </c>
      <c r="E10" s="124"/>
      <c r="F10" s="125">
        <v>31822</v>
      </c>
      <c r="G10" s="126"/>
      <c r="H10" s="127"/>
    </row>
    <row r="11" spans="1:8" x14ac:dyDescent="0.15">
      <c r="A11" s="108" t="s">
        <v>512</v>
      </c>
      <c r="B11" s="113"/>
      <c r="C11" s="114"/>
      <c r="D11" s="115">
        <v>48117</v>
      </c>
      <c r="E11" s="116"/>
      <c r="F11" s="117">
        <v>54227</v>
      </c>
      <c r="G11" s="118"/>
      <c r="H11" s="119"/>
    </row>
    <row r="12" spans="1:8" x14ac:dyDescent="0.15">
      <c r="A12" s="120"/>
      <c r="B12" s="121"/>
      <c r="C12" s="128"/>
      <c r="D12" s="123">
        <v>20299</v>
      </c>
      <c r="E12" s="124"/>
      <c r="F12" s="125">
        <v>29694</v>
      </c>
      <c r="G12" s="126"/>
      <c r="H12" s="127"/>
    </row>
    <row r="13" spans="1:8" x14ac:dyDescent="0.15">
      <c r="A13" s="108"/>
      <c r="B13" s="113"/>
      <c r="C13" s="129"/>
      <c r="D13" s="130">
        <v>29730</v>
      </c>
      <c r="E13" s="131"/>
      <c r="F13" s="132">
        <v>56577</v>
      </c>
      <c r="G13" s="133"/>
      <c r="H13" s="119"/>
    </row>
    <row r="14" spans="1:8" x14ac:dyDescent="0.15">
      <c r="A14" s="120"/>
      <c r="B14" s="121"/>
      <c r="C14" s="122"/>
      <c r="D14" s="123">
        <v>12496</v>
      </c>
      <c r="E14" s="124"/>
      <c r="F14" s="125">
        <v>28778</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2.27</v>
      </c>
      <c r="C19" s="134">
        <f>ROUND(VALUE(SUBSTITUTE(実質収支比率等に係る経年分析!G$48,"▲","-")),2)</f>
        <v>0.22</v>
      </c>
      <c r="D19" s="134">
        <f>ROUND(VALUE(SUBSTITUTE(実質収支比率等に係る経年分析!H$48,"▲","-")),2)</f>
        <v>2.16</v>
      </c>
      <c r="E19" s="134">
        <f>ROUND(VALUE(SUBSTITUTE(実質収支比率等に係る経年分析!I$48,"▲","-")),2)</f>
        <v>2.59</v>
      </c>
      <c r="F19" s="134">
        <f>ROUND(VALUE(SUBSTITUTE(実質収支比率等に係る経年分析!J$48,"▲","-")),2)</f>
        <v>2.04</v>
      </c>
    </row>
    <row r="20" spans="1:11" x14ac:dyDescent="0.15">
      <c r="A20" s="134" t="s">
        <v>41</v>
      </c>
      <c r="B20" s="134">
        <f>ROUND(VALUE(SUBSTITUTE(実質収支比率等に係る経年分析!F$47,"▲","-")),2)</f>
        <v>0.66</v>
      </c>
      <c r="C20" s="134">
        <f>ROUND(VALUE(SUBSTITUTE(実質収支比率等に係る経年分析!G$47,"▲","-")),2)</f>
        <v>0.09</v>
      </c>
      <c r="D20" s="134">
        <f>ROUND(VALUE(SUBSTITUTE(実質収支比率等に係る経年分析!H$47,"▲","-")),2)</f>
        <v>0</v>
      </c>
      <c r="E20" s="134">
        <f>ROUND(VALUE(SUBSTITUTE(実質収支比率等に係る経年分析!I$47,"▲","-")),2)</f>
        <v>0</v>
      </c>
      <c r="F20" s="134">
        <f>ROUND(VALUE(SUBSTITUTE(実質収支比率等に係る経年分析!J$47,"▲","-")),2)</f>
        <v>0.39</v>
      </c>
    </row>
    <row r="21" spans="1:11" x14ac:dyDescent="0.15">
      <c r="A21" s="134" t="s">
        <v>42</v>
      </c>
      <c r="B21" s="134">
        <f>IF(ISNUMBER(VALUE(SUBSTITUTE(実質収支比率等に係る経年分析!F$49,"▲","-"))),ROUND(VALUE(SUBSTITUTE(実質収支比率等に係る経年分析!F$49,"▲","-")),2),NA())</f>
        <v>-5.88</v>
      </c>
      <c r="C21" s="134">
        <f>IF(ISNUMBER(VALUE(SUBSTITUTE(実質収支比率等に係る経年分析!G$49,"▲","-"))),ROUND(VALUE(SUBSTITUTE(実質収支比率等に係る経年分析!G$49,"▲","-")),2),NA())</f>
        <v>-2.58</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-0.12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f>IF(ROUND(VALUE(SUBSTITUTE(連結実質赤字比率に係る赤字・黒字の構成分析!I$39,"▲", "-")), 2) &lt; 0, ABS(ROUND(VALUE(SUBSTITUTE(連結実質赤字比率に係る赤字・黒字の構成分析!I$39,"▲", "-")), 2)), NA())</f>
        <v>1.88</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0.56000000000000005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17.350000000000001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10.84</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2429</v>
      </c>
      <c r="E42" s="136"/>
      <c r="F42" s="136"/>
      <c r="G42" s="136">
        <f>'実質公債費比率（分子）の構造'!L$52</f>
        <v>2314</v>
      </c>
      <c r="H42" s="136"/>
      <c r="I42" s="136"/>
      <c r="J42" s="136">
        <f>'実質公債費比率（分子）の構造'!M$52</f>
        <v>2226</v>
      </c>
      <c r="K42" s="136"/>
      <c r="L42" s="136"/>
      <c r="M42" s="136">
        <f>'実質公債費比率（分子）の構造'!N$52</f>
        <v>2320</v>
      </c>
      <c r="N42" s="136"/>
      <c r="O42" s="136"/>
      <c r="P42" s="136">
        <f>'実質公債費比率（分子）の構造'!O$52</f>
        <v>2248</v>
      </c>
    </row>
    <row r="43" spans="1:16" x14ac:dyDescent="0.15">
      <c r="A43" s="136" t="s">
        <v>50</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51</v>
      </c>
      <c r="B44" s="136">
        <f>'実質公債費比率（分子）の構造'!K$50</f>
        <v>117</v>
      </c>
      <c r="C44" s="136"/>
      <c r="D44" s="136"/>
      <c r="E44" s="136">
        <f>'実質公債費比率（分子）の構造'!L$50</f>
        <v>107</v>
      </c>
      <c r="F44" s="136"/>
      <c r="G44" s="136"/>
      <c r="H44" s="136">
        <f>'実質公債費比率（分子）の構造'!M$50</f>
        <v>100</v>
      </c>
      <c r="I44" s="136"/>
      <c r="J44" s="136"/>
      <c r="K44" s="136">
        <f>'実質公債費比率（分子）の構造'!N$50</f>
        <v>92</v>
      </c>
      <c r="L44" s="136"/>
      <c r="M44" s="136"/>
      <c r="N44" s="136">
        <f>'実質公債費比率（分子）の構造'!O$50</f>
        <v>60</v>
      </c>
      <c r="O44" s="136"/>
      <c r="P44" s="136"/>
    </row>
    <row r="45" spans="1:16" x14ac:dyDescent="0.15">
      <c r="A45" s="136" t="s">
        <v>52</v>
      </c>
      <c r="B45" s="136">
        <f>'実質公債費比率（分子）の構造'!K$49</f>
        <v>302</v>
      </c>
      <c r="C45" s="136"/>
      <c r="D45" s="136"/>
      <c r="E45" s="136">
        <f>'実質公債費比率（分子）の構造'!L$49</f>
        <v>245</v>
      </c>
      <c r="F45" s="136"/>
      <c r="G45" s="136"/>
      <c r="H45" s="136">
        <f>'実質公債費比率（分子）の構造'!M$49</f>
        <v>244</v>
      </c>
      <c r="I45" s="136"/>
      <c r="J45" s="136"/>
      <c r="K45" s="136">
        <f>'実質公債費比率（分子）の構造'!N$49</f>
        <v>241</v>
      </c>
      <c r="L45" s="136"/>
      <c r="M45" s="136"/>
      <c r="N45" s="136">
        <f>'実質公債費比率（分子）の構造'!O$49</f>
        <v>252</v>
      </c>
      <c r="O45" s="136"/>
      <c r="P45" s="136"/>
    </row>
    <row r="46" spans="1:16" x14ac:dyDescent="0.15">
      <c r="A46" s="136" t="s">
        <v>53</v>
      </c>
      <c r="B46" s="136">
        <f>'実質公債費比率（分子）の構造'!K$48</f>
        <v>1125</v>
      </c>
      <c r="C46" s="136"/>
      <c r="D46" s="136"/>
      <c r="E46" s="136">
        <f>'実質公債費比率（分子）の構造'!L$48</f>
        <v>1075</v>
      </c>
      <c r="F46" s="136"/>
      <c r="G46" s="136"/>
      <c r="H46" s="136">
        <f>'実質公債費比率（分子）の構造'!M$48</f>
        <v>888</v>
      </c>
      <c r="I46" s="136"/>
      <c r="J46" s="136"/>
      <c r="K46" s="136">
        <f>'実質公債費比率（分子）の構造'!N$48</f>
        <v>1149</v>
      </c>
      <c r="L46" s="136"/>
      <c r="M46" s="136"/>
      <c r="N46" s="136">
        <f>'実質公債費比率（分子）の構造'!O$48</f>
        <v>1031</v>
      </c>
      <c r="O46" s="136"/>
      <c r="P46" s="136"/>
    </row>
    <row r="47" spans="1:16" x14ac:dyDescent="0.15">
      <c r="A47" s="136" t="s">
        <v>54</v>
      </c>
      <c r="B47" s="136">
        <f>'実質公債費比率（分子）の構造'!K$47</f>
        <v>44</v>
      </c>
      <c r="C47" s="136"/>
      <c r="D47" s="136"/>
      <c r="E47" s="136">
        <f>'実質公債費比率（分子）の構造'!L$47</f>
        <v>25</v>
      </c>
      <c r="F47" s="136"/>
      <c r="G47" s="136"/>
      <c r="H47" s="136">
        <f>'実質公債費比率（分子）の構造'!M$47</f>
        <v>6</v>
      </c>
      <c r="I47" s="136"/>
      <c r="J47" s="136"/>
      <c r="K47" s="136" t="str">
        <f>'実質公債費比率（分子）の構造'!N$47</f>
        <v>-</v>
      </c>
      <c r="L47" s="136"/>
      <c r="M47" s="136"/>
      <c r="N47" s="136" t="str">
        <f>'実質公債費比率（分子）の構造'!O$47</f>
        <v>-</v>
      </c>
      <c r="O47" s="136"/>
      <c r="P47" s="136"/>
    </row>
    <row r="48" spans="1:16" x14ac:dyDescent="0.15">
      <c r="A48" s="136" t="s">
        <v>55</v>
      </c>
      <c r="B48" s="136">
        <f>'実質公債費比率（分子）の構造'!K$46</f>
        <v>204</v>
      </c>
      <c r="C48" s="136"/>
      <c r="D48" s="136"/>
      <c r="E48" s="136">
        <f>'実質公債費比率（分子）の構造'!L$46</f>
        <v>211</v>
      </c>
      <c r="F48" s="136"/>
      <c r="G48" s="136"/>
      <c r="H48" s="136">
        <f>'実質公債費比率（分子）の構造'!M$46</f>
        <v>65</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3009</v>
      </c>
      <c r="C49" s="136"/>
      <c r="D49" s="136"/>
      <c r="E49" s="136">
        <f>'実質公債費比率（分子）の構造'!L$45</f>
        <v>3067</v>
      </c>
      <c r="F49" s="136"/>
      <c r="G49" s="136"/>
      <c r="H49" s="136">
        <f>'実質公債費比率（分子）の構造'!M$45</f>
        <v>3000</v>
      </c>
      <c r="I49" s="136"/>
      <c r="J49" s="136"/>
      <c r="K49" s="136">
        <f>'実質公債費比率（分子）の構造'!N$45</f>
        <v>2913</v>
      </c>
      <c r="L49" s="136"/>
      <c r="M49" s="136"/>
      <c r="N49" s="136">
        <f>'実質公債費比率（分子）の構造'!O$45</f>
        <v>2992</v>
      </c>
      <c r="O49" s="136"/>
      <c r="P49" s="136"/>
    </row>
    <row r="50" spans="1:16" x14ac:dyDescent="0.15">
      <c r="A50" s="136" t="s">
        <v>57</v>
      </c>
      <c r="B50" s="136" t="e">
        <f>NA()</f>
        <v>#N/A</v>
      </c>
      <c r="C50" s="136">
        <f>IF(ISNUMBER('実質公債費比率（分子）の構造'!K$53),'実質公債費比率（分子）の構造'!K$53,NA())</f>
        <v>2373</v>
      </c>
      <c r="D50" s="136" t="e">
        <f>NA()</f>
        <v>#N/A</v>
      </c>
      <c r="E50" s="136" t="e">
        <f>NA()</f>
        <v>#N/A</v>
      </c>
      <c r="F50" s="136">
        <f>IF(ISNUMBER('実質公債費比率（分子）の構造'!L$53),'実質公債費比率（分子）の構造'!L$53,NA())</f>
        <v>2416</v>
      </c>
      <c r="G50" s="136" t="e">
        <f>NA()</f>
        <v>#N/A</v>
      </c>
      <c r="H50" s="136" t="e">
        <f>NA()</f>
        <v>#N/A</v>
      </c>
      <c r="I50" s="136">
        <f>IF(ISNUMBER('実質公債費比率（分子）の構造'!M$53),'実質公債費比率（分子）の構造'!M$53,NA())</f>
        <v>2077</v>
      </c>
      <c r="J50" s="136" t="e">
        <f>NA()</f>
        <v>#N/A</v>
      </c>
      <c r="K50" s="136" t="e">
        <f>NA()</f>
        <v>#N/A</v>
      </c>
      <c r="L50" s="136">
        <f>IF(ISNUMBER('実質公債費比率（分子）の構造'!N$53),'実質公債費比率（分子）の構造'!N$53,NA())</f>
        <v>2075</v>
      </c>
      <c r="M50" s="136" t="e">
        <f>NA()</f>
        <v>#N/A</v>
      </c>
      <c r="N50" s="136" t="e">
        <f>NA()</f>
        <v>#N/A</v>
      </c>
      <c r="O50" s="136">
        <f>IF(ISNUMBER('実質公債費比率（分子）の構造'!O$53),'実質公債費比率（分子）の構造'!O$53,NA())</f>
        <v>2088</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25762</v>
      </c>
      <c r="E56" s="135"/>
      <c r="F56" s="135"/>
      <c r="G56" s="135">
        <f>'将来負担比率（分子）の構造'!J$51</f>
        <v>26338</v>
      </c>
      <c r="H56" s="135"/>
      <c r="I56" s="135"/>
      <c r="J56" s="135">
        <f>'将来負担比率（分子）の構造'!K$51</f>
        <v>27023</v>
      </c>
      <c r="K56" s="135"/>
      <c r="L56" s="135"/>
      <c r="M56" s="135">
        <f>'将来負担比率（分子）の構造'!L$51</f>
        <v>27164</v>
      </c>
      <c r="N56" s="135"/>
      <c r="O56" s="135"/>
      <c r="P56" s="135">
        <f>'将来負担比率（分子）の構造'!M$51</f>
        <v>28171</v>
      </c>
    </row>
    <row r="57" spans="1:16" x14ac:dyDescent="0.15">
      <c r="A57" s="135" t="s">
        <v>34</v>
      </c>
      <c r="B57" s="135"/>
      <c r="C57" s="135"/>
      <c r="D57" s="135">
        <f>'将来負担比率（分子）の構造'!I$50</f>
        <v>230</v>
      </c>
      <c r="E57" s="135"/>
      <c r="F57" s="135"/>
      <c r="G57" s="135">
        <f>'将来負担比率（分子）の構造'!J$50</f>
        <v>43</v>
      </c>
      <c r="H57" s="135"/>
      <c r="I57" s="135"/>
      <c r="J57" s="135">
        <f>'将来負担比率（分子）の構造'!K$50</f>
        <v>24</v>
      </c>
      <c r="K57" s="135"/>
      <c r="L57" s="135"/>
      <c r="M57" s="135">
        <f>'将来負担比率（分子）の構造'!L$50</f>
        <v>18</v>
      </c>
      <c r="N57" s="135"/>
      <c r="O57" s="135"/>
      <c r="P57" s="135">
        <f>'将来負担比率（分子）の構造'!M$50</f>
        <v>16</v>
      </c>
    </row>
    <row r="58" spans="1:16" x14ac:dyDescent="0.15">
      <c r="A58" s="135" t="s">
        <v>33</v>
      </c>
      <c r="B58" s="135"/>
      <c r="C58" s="135"/>
      <c r="D58" s="135">
        <f>'将来負担比率（分子）の構造'!I$49</f>
        <v>1433</v>
      </c>
      <c r="E58" s="135"/>
      <c r="F58" s="135"/>
      <c r="G58" s="135">
        <f>'将来負担比率（分子）の構造'!J$49</f>
        <v>1970</v>
      </c>
      <c r="H58" s="135"/>
      <c r="I58" s="135"/>
      <c r="J58" s="135">
        <f>'将来負担比率（分子）の構造'!K$49</f>
        <v>2164</v>
      </c>
      <c r="K58" s="135"/>
      <c r="L58" s="135"/>
      <c r="M58" s="135">
        <f>'将来負担比率（分子）の構造'!L$49</f>
        <v>1537</v>
      </c>
      <c r="N58" s="135"/>
      <c r="O58" s="135"/>
      <c r="P58" s="135">
        <f>'将来負担比率（分子）の構造'!M$49</f>
        <v>1351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883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6127</v>
      </c>
      <c r="C62" s="135"/>
      <c r="D62" s="135"/>
      <c r="E62" s="135">
        <f>'将来負担比率（分子）の構造'!J$45</f>
        <v>5754</v>
      </c>
      <c r="F62" s="135"/>
      <c r="G62" s="135"/>
      <c r="H62" s="135">
        <f>'将来負担比率（分子）の構造'!K$45</f>
        <v>5366</v>
      </c>
      <c r="I62" s="135"/>
      <c r="J62" s="135"/>
      <c r="K62" s="135">
        <f>'将来負担比率（分子）の構造'!L$45</f>
        <v>4759</v>
      </c>
      <c r="L62" s="135"/>
      <c r="M62" s="135"/>
      <c r="N62" s="135">
        <f>'将来負担比率（分子）の構造'!M$45</f>
        <v>4730</v>
      </c>
      <c r="O62" s="135"/>
      <c r="P62" s="135"/>
    </row>
    <row r="63" spans="1:16" x14ac:dyDescent="0.15">
      <c r="A63" s="135" t="s">
        <v>27</v>
      </c>
      <c r="B63" s="135">
        <f>'将来負担比率（分子）の構造'!I$44</f>
        <v>2574</v>
      </c>
      <c r="C63" s="135"/>
      <c r="D63" s="135"/>
      <c r="E63" s="135">
        <f>'将来負担比率（分子）の構造'!J$44</f>
        <v>2364</v>
      </c>
      <c r="F63" s="135"/>
      <c r="G63" s="135"/>
      <c r="H63" s="135">
        <f>'将来負担比率（分子）の構造'!K$44</f>
        <v>2200</v>
      </c>
      <c r="I63" s="135"/>
      <c r="J63" s="135"/>
      <c r="K63" s="135">
        <f>'将来負担比率（分子）の構造'!L$44</f>
        <v>2024</v>
      </c>
      <c r="L63" s="135"/>
      <c r="M63" s="135"/>
      <c r="N63" s="135">
        <f>'将来負担比率（分子）の構造'!M$44</f>
        <v>1795</v>
      </c>
      <c r="O63" s="135"/>
      <c r="P63" s="135"/>
    </row>
    <row r="64" spans="1:16" x14ac:dyDescent="0.15">
      <c r="A64" s="135" t="s">
        <v>26</v>
      </c>
      <c r="B64" s="135">
        <f>'将来負担比率（分子）の構造'!I$43</f>
        <v>17132</v>
      </c>
      <c r="C64" s="135"/>
      <c r="D64" s="135"/>
      <c r="E64" s="135">
        <f>'将来負担比率（分子）の構造'!J$43</f>
        <v>16316</v>
      </c>
      <c r="F64" s="135"/>
      <c r="G64" s="135"/>
      <c r="H64" s="135">
        <f>'将来負担比率（分子）の構造'!K$43</f>
        <v>13999</v>
      </c>
      <c r="I64" s="135"/>
      <c r="J64" s="135"/>
      <c r="K64" s="135">
        <f>'将来負担比率（分子）の構造'!L$43</f>
        <v>13650</v>
      </c>
      <c r="L64" s="135"/>
      <c r="M64" s="135"/>
      <c r="N64" s="135">
        <f>'将来負担比率（分子）の構造'!M$43</f>
        <v>12565</v>
      </c>
      <c r="O64" s="135"/>
      <c r="P64" s="135"/>
    </row>
    <row r="65" spans="1:16" x14ac:dyDescent="0.15">
      <c r="A65" s="135" t="s">
        <v>25</v>
      </c>
      <c r="B65" s="135">
        <f>'将来負担比率（分子）の構造'!I$42</f>
        <v>550</v>
      </c>
      <c r="C65" s="135"/>
      <c r="D65" s="135"/>
      <c r="E65" s="135">
        <f>'将来負担比率（分子）の構造'!J$42</f>
        <v>455</v>
      </c>
      <c r="F65" s="135"/>
      <c r="G65" s="135"/>
      <c r="H65" s="135">
        <f>'将来負担比率（分子）の構造'!K$42</f>
        <v>362</v>
      </c>
      <c r="I65" s="135"/>
      <c r="J65" s="135"/>
      <c r="K65" s="135">
        <f>'将来負担比率（分子）の構造'!L$42</f>
        <v>275</v>
      </c>
      <c r="L65" s="135"/>
      <c r="M65" s="135"/>
      <c r="N65" s="135">
        <f>'将来負担比率（分子）の構造'!M$42</f>
        <v>202</v>
      </c>
      <c r="O65" s="135"/>
      <c r="P65" s="135"/>
    </row>
    <row r="66" spans="1:16" x14ac:dyDescent="0.15">
      <c r="A66" s="135" t="s">
        <v>24</v>
      </c>
      <c r="B66" s="135">
        <f>'将来負担比率（分子）の構造'!I$41</f>
        <v>30719</v>
      </c>
      <c r="C66" s="135"/>
      <c r="D66" s="135"/>
      <c r="E66" s="135">
        <f>'将来負担比率（分子）の構造'!J$41</f>
        <v>31476</v>
      </c>
      <c r="F66" s="135"/>
      <c r="G66" s="135"/>
      <c r="H66" s="135">
        <f>'将来負担比率（分子）の構造'!K$41</f>
        <v>31691</v>
      </c>
      <c r="I66" s="135"/>
      <c r="J66" s="135"/>
      <c r="K66" s="135">
        <f>'将来負担比率（分子）の構造'!L$41</f>
        <v>32707</v>
      </c>
      <c r="L66" s="135"/>
      <c r="M66" s="135"/>
      <c r="N66" s="135">
        <f>'将来負担比率（分子）の構造'!M$41</f>
        <v>34581</v>
      </c>
      <c r="O66" s="135"/>
      <c r="P66" s="135"/>
    </row>
    <row r="67" spans="1:16" x14ac:dyDescent="0.15">
      <c r="A67" s="135" t="s">
        <v>61</v>
      </c>
      <c r="B67" s="135" t="e">
        <f>NA()</f>
        <v>#N/A</v>
      </c>
      <c r="C67" s="135">
        <f>IF(ISNUMBER('将来負担比率（分子）の構造'!I$52), IF('将来負担比率（分子）の構造'!I$52 &lt; 0, 0, '将来負担比率（分子）の構造'!I$52), NA())</f>
        <v>30559</v>
      </c>
      <c r="D67" s="135" t="e">
        <f>NA()</f>
        <v>#N/A</v>
      </c>
      <c r="E67" s="135" t="e">
        <f>NA()</f>
        <v>#N/A</v>
      </c>
      <c r="F67" s="135">
        <f>IF(ISNUMBER('将来負担比率（分子）の構造'!J$52), IF('将来負担比率（分子）の構造'!J$52 &lt; 0, 0, '将来負担比率（分子）の構造'!J$52), NA())</f>
        <v>28013</v>
      </c>
      <c r="G67" s="135" t="e">
        <f>NA()</f>
        <v>#N/A</v>
      </c>
      <c r="H67" s="135" t="e">
        <f>NA()</f>
        <v>#N/A</v>
      </c>
      <c r="I67" s="135">
        <f>IF(ISNUMBER('将来負担比率（分子）の構造'!K$52), IF('将来負担比率（分子）の構造'!K$52 &lt; 0, 0, '将来負担比率（分子）の構造'!K$52), NA())</f>
        <v>24407</v>
      </c>
      <c r="J67" s="135" t="e">
        <f>NA()</f>
        <v>#N/A</v>
      </c>
      <c r="K67" s="135" t="e">
        <f>NA()</f>
        <v>#N/A</v>
      </c>
      <c r="L67" s="135">
        <f>IF(ISNUMBER('将来負担比率（分子）の構造'!L$52), IF('将来負担比率（分子）の構造'!L$52 &lt; 0, 0, '将来負担比率（分子）の構造'!L$52), NA())</f>
        <v>24696</v>
      </c>
      <c r="M67" s="135" t="e">
        <f>NA()</f>
        <v>#N/A</v>
      </c>
      <c r="N67" s="135" t="e">
        <f>NA()</f>
        <v>#N/A</v>
      </c>
      <c r="O67" s="135">
        <f>IF(ISNUMBER('将来負担比率（分子）の構造'!M$52), IF('将来負担比率（分子）の構造'!M$52 &lt; 0, 0, '将来負担比率（分子）の構造'!M$52), NA())</f>
        <v>24336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2017-04-27T09:01:17Z</cp:lastPrinted>
  <dcterms:created xsi:type="dcterms:W3CDTF">2017-01-25T03:21:03Z</dcterms:created>
  <dcterms:modified xsi:type="dcterms:W3CDTF">2017-05-24T07:29:55Z</dcterms:modified>
</cp:coreProperties>
</file>