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<sst xmlns="http://schemas.openxmlformats.org/spreadsheetml/2006/main" count="233" uniqueCount="111">
  <si>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</si>
  <si>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</si>
  <si>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</si>
  <si>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</si>
  <si>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</si>
  <si>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</si>
  <si>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</si>
  <si>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</si>
  <si>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</si>
  <si>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</si>
  <si>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</si>
  <si>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</si>
  <si>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</si>
  <si>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</si>
  <si>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</si>
  <si>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</si>
  <si>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</si>
  <si>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</si>
  <si>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</si>
  <si>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</si>
  <si>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</si>
  <si>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</si>
  <si>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</si>
  <si>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</si>
  <si>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</si>
  <si>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</si>
  <si>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</si>
  <si>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</si>
  <si>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</si>
  <si>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</si>
  <si>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</si>
  <si>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</si>
  <si>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</si>
  <si>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</si>
  <si>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</si>
  <si>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</si>
  <si>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</si>
  <si>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</si>
  <si>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</si>
  <si>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</si>
  <si>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</si>
  <si>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</si>
  <si>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</si>
  <si>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</si>
  <si>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</si>
  <si>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</si>
  <si>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</si>
  <si>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</si>
  <si>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</si>
  <si>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</si>
  <si>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</si>
  <si>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</si>
  <si>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</si>
  <si>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</si>
  <si>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</si>
  <si>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</si>
  <si>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</si>
  <si>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</si>
  <si>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</si>
  <si>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</si>
  <si>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</si>
  <si>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</si>
  <si>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</si>
  <si>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</si>
  <si>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</si>
  <si>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</si>
  <si>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</si>
  <si>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</si>
  <si>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</si>
  <si>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</si>
  <si>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</si>
  <si>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</si>
  <si>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</si>
  <si>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</si>
  <si>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</si>
  <si>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</si>
  <si>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</si>
  <si>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</si>
  <si>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</si>
  <si>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</si>
  <si>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</si>
  <si>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</si>
  <si>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</si>
  <si>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</si>
  <si>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</si>
  <si>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</si>
  <si>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</si>
  <si>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</si>
  <si>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</si>
  <si>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</si>
  <si>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</si>
  <si>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</si>
  <si>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</si>
  <si>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</si>
  <si>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</si>
  <si>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</si>
  <si>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多気町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</si>
  <si>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</si>
  <si>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</si>
  <si>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</si>
  <si>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</si>
  <si>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</si>
  <si>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</si>
  <si>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</si>
  <si>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</si>
  <si>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</si>
  <si>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</si>
  <si>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</si>
  <si>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特定地域生活排水処理事業（市町村型合併処理浄化槽）は、一般会計からの繰入金に頼るところが大きく、必要な経費も料金で賄えていません。
そのため、平成29年4月から料金改定を行い繰入金の減少に努めます。
また、さらなる経営改善のため平成31年度から地方公営企業法の適用を予定しています。</t>
    <rPh sb="71" eb="73">
      <t>ヘイセイ</t>
    </rPh>
    <rPh sb="75" eb="76">
      <t>ネン</t>
    </rPh>
    <rPh sb="77" eb="78">
      <t>ガツ</t>
    </rPh>
    <rPh sb="80" eb="82">
      <t>リョウキン</t>
    </rPh>
    <rPh sb="82" eb="84">
      <t>カイテイ</t>
    </rPh>
    <rPh sb="85" eb="86">
      <t>オコナ</t>
    </rPh>
    <rPh sb="87" eb="89">
      <t>クリイレ</t>
    </rPh>
    <rPh sb="89" eb="90">
      <t>キン</t>
    </rPh>
    <rPh sb="91" eb="93">
      <t>ゲンショウ</t>
    </rPh>
    <rPh sb="94" eb="95">
      <t>ツト</t>
    </rPh>
    <rPh sb="107" eb="109">
      <t>ケイエイ</t>
    </rPh>
    <rPh sb="109" eb="111">
      <t>カイゼン</t>
    </rPh>
    <rPh sb="114" eb="116">
      <t>ヘイセイ</t>
    </rPh>
    <rPh sb="118" eb="119">
      <t>ネン</t>
    </rPh>
    <rPh sb="119" eb="120">
      <t>ド</t>
    </rPh>
    <rPh sb="122" eb="124">
      <t>チホウ</t>
    </rPh>
    <rPh sb="124" eb="126">
      <t>コウエイ</t>
    </rPh>
    <rPh sb="126" eb="128">
      <t>キギョウ</t>
    </rPh>
    <rPh sb="128" eb="129">
      <t>ホウ</t>
    </rPh>
    <rPh sb="130" eb="132">
      <t>テキヨウ</t>
    </rPh>
    <rPh sb="133" eb="135">
      <t>ヨテイ</t>
    </rPh>
    <phoneticPr fontId="4"/>
  </si>
  <si>
    <t>適切な維持管理により、耐用年数（20年～30年）の延伸を行っていく必要があります。
ブロワなどの付帯設備はどうしても耐用年数が短くなるので、その都度修理、交換をする必要があります。</t>
    <rPh sb="74" eb="76">
      <t>シュウリ</t>
    </rPh>
    <phoneticPr fontId="4"/>
  </si>
  <si>
    <t>多気町の特定地域生活排水処理事業は特定環境保全公共下水道、農業集落排水事業の区域以外の区域で事業を行っております。主に勢和地域です。
毎年新規設置数を増やしておりますが伸び率が鈍化傾向にあります。
新築住宅以外にまだ単独浄化槽や水洗化されていない住宅もあるため啓発等により設置数の増加に努めます。
維持管理と並行して設置工事を行っていきます。
料金改定により必要経費の財源確保に努めるとともにさらなる経営改善のため地方公営企業法の適用に取り組みます。</t>
    <rPh sb="84" eb="85">
      <t>ノ</t>
    </rPh>
    <rPh sb="86" eb="87">
      <t>リツ</t>
    </rPh>
    <rPh sb="88" eb="90">
      <t>ドンカ</t>
    </rPh>
    <rPh sb="90" eb="92">
      <t>ケイコウ</t>
    </rPh>
    <rPh sb="99" eb="101">
      <t>シンチク</t>
    </rPh>
    <rPh sb="101" eb="103">
      <t>ジュウタク</t>
    </rPh>
    <rPh sb="103" eb="105">
      <t>イガイ</t>
    </rPh>
    <rPh sb="108" eb="110">
      <t>タンドク</t>
    </rPh>
    <rPh sb="110" eb="113">
      <t>ジョウカソウ</t>
    </rPh>
    <rPh sb="114" eb="117">
      <t>スイセンカ</t>
    </rPh>
    <rPh sb="123" eb="125">
      <t>ジュウタク</t>
    </rPh>
    <rPh sb="130" eb="132">
      <t>ケイハツ</t>
    </rPh>
    <rPh sb="132" eb="133">
      <t>トウ</t>
    </rPh>
    <rPh sb="136" eb="138">
      <t>セッチ</t>
    </rPh>
    <rPh sb="138" eb="139">
      <t>スウ</t>
    </rPh>
    <rPh sb="140" eb="142">
      <t>ゾウカ</t>
    </rPh>
    <rPh sb="143" eb="144">
      <t>ツト</t>
    </rPh>
    <rPh sb="149" eb="151">
      <t>イジ</t>
    </rPh>
    <rPh sb="151" eb="153">
      <t>カンリ</t>
    </rPh>
    <rPh sb="154" eb="156">
      <t>ヘイコウ</t>
    </rPh>
    <rPh sb="158" eb="160">
      <t>セッチ</t>
    </rPh>
    <rPh sb="160" eb="162">
      <t>コウジ</t>
    </rPh>
    <rPh sb="163" eb="164">
      <t>オコナ</t>
    </rPh>
    <rPh sb="172" eb="174">
      <t>リョウキン</t>
    </rPh>
    <rPh sb="174" eb="176">
      <t>カイテイ</t>
    </rPh>
    <rPh sb="189" eb="190">
      <t>ツト</t>
    </rPh>
    <rPh sb="200" eb="202">
      <t>ケイエイ</t>
    </rPh>
    <rPh sb="202" eb="204">
      <t>カイゼン</t>
    </rPh>
    <rPh sb="207" eb="209">
      <t>チホウ</t>
    </rPh>
    <rPh sb="209" eb="211">
      <t>コウエイ</t>
    </rPh>
    <rPh sb="211" eb="213">
      <t>キギョウ</t>
    </rPh>
    <rPh sb="213" eb="214">
      <t>ホウ</t>
    </rPh>
    <rPh sb="215" eb="217">
      <t>テキヨウ</t>
    </rPh>
    <rPh sb="218" eb="219">
      <t>ト</t>
    </rPh>
    <rPh sb="220" eb="221">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</si>
</sst>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56352"/>
        <c:axId val="335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3556352"/>
        <c:axId val="33570816"/>
      </c:lineChart>
      <c:dateAx>
        <c:axId val="33556352"/>
        <c:scaling>
          <c:orientation val="minMax"/>
        </c:scaling>
        <c:delete val="1"/>
        <c:axPos val="b"/>
        <c:numFmt formatCode="ge" sourceLinked="1"/>
        <c:majorTickMark val="none"/>
        <c:minorTickMark val="none"/>
        <c:tickLblPos val="none"/>
        <c:crossAx val="33570816"/>
        <c:crosses val="autoZero"/>
        <c:auto val="1"/>
        <c:lblOffset val="100"/>
        <c:baseTimeUnit val="years"/>
      </c:dateAx>
      <c:valAx>
        <c:axId val="335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11.77</c:v>
                </c:pt>
                <c:pt idx="2">
                  <c:v>11.07</c:v>
                </c:pt>
                <c:pt idx="3">
                  <c:v>67.62</c:v>
                </c:pt>
                <c:pt idx="4">
                  <c:v>69.540000000000006</c:v>
                </c:pt>
              </c:numCache>
            </c:numRef>
          </c:val>
        </c:ser>
        <c:dLbls>
          <c:showLegendKey val="0"/>
          <c:showVal val="0"/>
          <c:showCatName val="0"/>
          <c:showSerName val="0"/>
          <c:showPercent val="0"/>
          <c:showBubbleSize val="0"/>
        </c:dLbls>
        <c:gapWidth val="150"/>
        <c:axId val="91760896"/>
        <c:axId val="917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91760896"/>
        <c:axId val="91783552"/>
      </c:lineChart>
      <c:dateAx>
        <c:axId val="91760896"/>
        <c:scaling>
          <c:orientation val="minMax"/>
        </c:scaling>
        <c:delete val="1"/>
        <c:axPos val="b"/>
        <c:numFmt formatCode="ge" sourceLinked="1"/>
        <c:majorTickMark val="none"/>
        <c:minorTickMark val="none"/>
        <c:tickLblPos val="none"/>
        <c:crossAx val="91783552"/>
        <c:crosses val="autoZero"/>
        <c:auto val="1"/>
        <c:lblOffset val="100"/>
        <c:baseTimeUnit val="years"/>
      </c:dateAx>
      <c:valAx>
        <c:axId val="917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52.22</c:v>
                </c:pt>
                <c:pt idx="1">
                  <c:v>54.9</c:v>
                </c:pt>
                <c:pt idx="2">
                  <c:v>57.6</c:v>
                </c:pt>
                <c:pt idx="3">
                  <c:v>59.05</c:v>
                </c:pt>
                <c:pt idx="4">
                  <c:v>60.2</c:v>
                </c:pt>
              </c:numCache>
            </c:numRef>
          </c:val>
        </c:ser>
        <c:dLbls>
          <c:showLegendKey val="0"/>
          <c:showVal val="0"/>
          <c:showCatName val="0"/>
          <c:showSerName val="0"/>
          <c:showPercent val="0"/>
          <c:showBubbleSize val="0"/>
        </c:dLbls>
        <c:gapWidth val="150"/>
        <c:axId val="91830144"/>
        <c:axId val="918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91830144"/>
        <c:axId val="91832320"/>
      </c:lineChart>
      <c:dateAx>
        <c:axId val="91830144"/>
        <c:scaling>
          <c:orientation val="minMax"/>
        </c:scaling>
        <c:delete val="1"/>
        <c:axPos val="b"/>
        <c:numFmt formatCode="ge" sourceLinked="1"/>
        <c:majorTickMark val="none"/>
        <c:minorTickMark val="none"/>
        <c:tickLblPos val="none"/>
        <c:crossAx val="91832320"/>
        <c:crosses val="autoZero"/>
        <c:auto val="1"/>
        <c:lblOffset val="100"/>
        <c:baseTimeUnit val="years"/>
      </c:dateAx>
      <c:valAx>
        <c:axId val="918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92.92</c:v>
                </c:pt>
                <c:pt idx="1">
                  <c:v>98.18</c:v>
                </c:pt>
                <c:pt idx="2">
                  <c:v>105.2</c:v>
                </c:pt>
                <c:pt idx="3">
                  <c:v>91.86</c:v>
                </c:pt>
                <c:pt idx="4">
                  <c:v>99.16</c:v>
                </c:pt>
              </c:numCache>
            </c:numRef>
          </c:val>
        </c:ser>
        <c:dLbls>
          <c:showLegendKey val="0"/>
          <c:showVal val="0"/>
          <c:showCatName val="0"/>
          <c:showSerName val="0"/>
          <c:showPercent val="0"/>
          <c:showBubbleSize val="0"/>
        </c:dLbls>
        <c:gapWidth val="150"/>
        <c:axId val="33605120"/>
        <c:axId val="336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05120"/>
        <c:axId val="33607040"/>
      </c:lineChart>
      <c:dateAx>
        <c:axId val="33605120"/>
        <c:scaling>
          <c:orientation val="minMax"/>
        </c:scaling>
        <c:delete val="1"/>
        <c:axPos val="b"/>
        <c:numFmt formatCode="ge" sourceLinked="1"/>
        <c:majorTickMark val="none"/>
        <c:minorTickMark val="none"/>
        <c:tickLblPos val="none"/>
        <c:crossAx val="33607040"/>
        <c:crosses val="autoZero"/>
        <c:auto val="1"/>
        <c:lblOffset val="100"/>
        <c:baseTimeUnit val="years"/>
      </c:dateAx>
      <c:valAx>
        <c:axId val="336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41600"/>
        <c:axId val="336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1600"/>
        <c:axId val="33643520"/>
      </c:lineChart>
      <c:dateAx>
        <c:axId val="33641600"/>
        <c:scaling>
          <c:orientation val="minMax"/>
        </c:scaling>
        <c:delete val="1"/>
        <c:axPos val="b"/>
        <c:numFmt formatCode="ge" sourceLinked="1"/>
        <c:majorTickMark val="none"/>
        <c:minorTickMark val="none"/>
        <c:tickLblPos val="none"/>
        <c:crossAx val="33643520"/>
        <c:crosses val="autoZero"/>
        <c:auto val="1"/>
        <c:lblOffset val="100"/>
        <c:baseTimeUnit val="years"/>
      </c:dateAx>
      <c:valAx>
        <c:axId val="336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95264"/>
        <c:axId val="891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95264"/>
        <c:axId val="89197184"/>
      </c:lineChart>
      <c:dateAx>
        <c:axId val="89195264"/>
        <c:scaling>
          <c:orientation val="minMax"/>
        </c:scaling>
        <c:delete val="1"/>
        <c:axPos val="b"/>
        <c:numFmt formatCode="ge" sourceLinked="1"/>
        <c:majorTickMark val="none"/>
        <c:minorTickMark val="none"/>
        <c:tickLblPos val="none"/>
        <c:crossAx val="89197184"/>
        <c:crosses val="autoZero"/>
        <c:auto val="1"/>
        <c:lblOffset val="100"/>
        <c:baseTimeUnit val="years"/>
      </c:dateAx>
      <c:valAx>
        <c:axId val="891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33664"/>
        <c:axId val="892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33664"/>
        <c:axId val="89244032"/>
      </c:lineChart>
      <c:dateAx>
        <c:axId val="89233664"/>
        <c:scaling>
          <c:orientation val="minMax"/>
        </c:scaling>
        <c:delete val="1"/>
        <c:axPos val="b"/>
        <c:numFmt formatCode="ge" sourceLinked="1"/>
        <c:majorTickMark val="none"/>
        <c:minorTickMark val="none"/>
        <c:tickLblPos val="none"/>
        <c:crossAx val="89244032"/>
        <c:crosses val="autoZero"/>
        <c:auto val="1"/>
        <c:lblOffset val="100"/>
        <c:baseTimeUnit val="years"/>
      </c:dateAx>
      <c:valAx>
        <c:axId val="892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00160"/>
        <c:axId val="919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00160"/>
        <c:axId val="91906432"/>
      </c:lineChart>
      <c:dateAx>
        <c:axId val="91900160"/>
        <c:scaling>
          <c:orientation val="minMax"/>
        </c:scaling>
        <c:delete val="1"/>
        <c:axPos val="b"/>
        <c:numFmt formatCode="ge" sourceLinked="1"/>
        <c:majorTickMark val="none"/>
        <c:minorTickMark val="none"/>
        <c:tickLblPos val="none"/>
        <c:crossAx val="91906432"/>
        <c:crosses val="autoZero"/>
        <c:auto val="1"/>
        <c:lblOffset val="100"/>
        <c:baseTimeUnit val="years"/>
      </c:dateAx>
      <c:valAx>
        <c:axId val="919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940736"/>
        <c:axId val="916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91940736"/>
        <c:axId val="91619328"/>
      </c:lineChart>
      <c:dateAx>
        <c:axId val="91940736"/>
        <c:scaling>
          <c:orientation val="minMax"/>
        </c:scaling>
        <c:delete val="1"/>
        <c:axPos val="b"/>
        <c:numFmt formatCode="ge" sourceLinked="1"/>
        <c:majorTickMark val="none"/>
        <c:minorTickMark val="none"/>
        <c:tickLblPos val="none"/>
        <c:crossAx val="91619328"/>
        <c:crosses val="autoZero"/>
        <c:auto val="1"/>
        <c:lblOffset val="100"/>
        <c:baseTimeUnit val="years"/>
      </c:dateAx>
      <c:valAx>
        <c:axId val="916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48.83</c:v>
                </c:pt>
                <c:pt idx="1">
                  <c:v>47.96</c:v>
                </c:pt>
                <c:pt idx="2">
                  <c:v>46.55</c:v>
                </c:pt>
                <c:pt idx="3">
                  <c:v>39.6</c:v>
                </c:pt>
                <c:pt idx="4">
                  <c:v>39.96</c:v>
                </c:pt>
              </c:numCache>
            </c:numRef>
          </c:val>
        </c:ser>
        <c:dLbls>
          <c:showLegendKey val="0"/>
          <c:showVal val="0"/>
          <c:showCatName val="0"/>
          <c:showSerName val="0"/>
          <c:showPercent val="0"/>
          <c:showBubbleSize val="0"/>
        </c:dLbls>
        <c:gapWidth val="150"/>
        <c:axId val="91649152"/>
        <c:axId val="916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91649152"/>
        <c:axId val="91651072"/>
      </c:lineChart>
      <c:dateAx>
        <c:axId val="91649152"/>
        <c:scaling>
          <c:orientation val="minMax"/>
        </c:scaling>
        <c:delete val="1"/>
        <c:axPos val="b"/>
        <c:numFmt formatCode="ge" sourceLinked="1"/>
        <c:majorTickMark val="none"/>
        <c:minorTickMark val="none"/>
        <c:tickLblPos val="none"/>
        <c:crossAx val="91651072"/>
        <c:crosses val="autoZero"/>
        <c:auto val="1"/>
        <c:lblOffset val="100"/>
        <c:baseTimeUnit val="years"/>
      </c:dateAx>
      <c:valAx>
        <c:axId val="916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269.33999999999997</c:v>
                </c:pt>
                <c:pt idx="1">
                  <c:v>261.93</c:v>
                </c:pt>
                <c:pt idx="2">
                  <c:v>272.04000000000002</c:v>
                </c:pt>
                <c:pt idx="3">
                  <c:v>330.08</c:v>
                </c:pt>
                <c:pt idx="4">
                  <c:v>330.45</c:v>
                </c:pt>
              </c:numCache>
            </c:numRef>
          </c:val>
        </c:ser>
        <c:dLbls>
          <c:showLegendKey val="0"/>
          <c:showVal val="0"/>
          <c:showCatName val="0"/>
          <c:showSerName val="0"/>
          <c:showPercent val="0"/>
          <c:showBubbleSize val="0"/>
        </c:dLbls>
        <c:gapWidth val="150"/>
        <c:axId val="91671168"/>
        <c:axId val="916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91671168"/>
        <c:axId val="91681536"/>
      </c:lineChart>
      <c:dateAx>
        <c:axId val="91671168"/>
        <c:scaling>
          <c:orientation val="minMax"/>
        </c:scaling>
        <c:delete val="1"/>
        <c:axPos val="b"/>
        <c:numFmt formatCode="ge" sourceLinked="1"/>
        <c:majorTickMark val="none"/>
        <c:minorTickMark val="none"/>
        <c:tickLblPos val="none"/>
        <c:crossAx val="91681536"/>
        <c:crosses val="autoZero"/>
        <c:auto val="1"/>
        <c:lblOffset val="100"/>
        <c:baseTimeUnit val="years"/>
      </c:dateAx>
      <c:valAx>
        <c:axId val="916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多気町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15100</v>
      </c>
      <c r="AM8" s="47"/>
      <c r="AN8" s="47"/>
      <c r="AO8" s="47"/>
      <c r="AP8" s="47"/>
      <c r="AQ8" s="47"/>
      <c r="AR8" s="47"/>
      <c r="AS8" s="47"/>
      <c r="AT8" s="43">
        <f>データ!S6</f>
        <v>103.06</v>
      </c>
      <c r="AU8" s="43"/>
      <c r="AV8" s="43"/>
      <c r="AW8" s="43"/>
      <c r="AX8" s="43"/>
      <c r="AY8" s="43"/>
      <c r="AZ8" s="43"/>
      <c r="BA8" s="43"/>
      <c r="BB8" s="43">
        <f>データ!T6</f>
        <v>146.52000000000001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27.13</v>
      </c>
      <c r="Q10" s="43"/>
      <c r="R10" s="43"/>
      <c r="S10" s="43"/>
      <c r="T10" s="43"/>
      <c r="U10" s="43"/>
      <c r="V10" s="43"/>
      <c r="W10" s="43">
        <f>データ!P6</f>
        <v>100</v>
      </c>
      <c r="X10" s="43"/>
      <c r="Y10" s="43"/>
      <c r="Z10" s="43"/>
      <c r="AA10" s="43"/>
      <c r="AB10" s="43"/>
      <c r="AC10" s="43"/>
      <c r="AD10" s="47">
        <f>データ!Q6</f>
        <v>2484</v>
      </c>
      <c r="AE10" s="47"/>
      <c r="AF10" s="47"/>
      <c r="AG10" s="47"/>
      <c r="AH10" s="47"/>
      <c r="AI10" s="47"/>
      <c r="AJ10" s="47"/>
      <c r="AK10" s="2"/>
      <c r="AL10" s="47">
        <f>データ!U6</f>
        <v>4085</v>
      </c>
      <c r="AM10" s="47"/>
      <c r="AN10" s="47"/>
      <c r="AO10" s="47"/>
      <c r="AP10" s="47"/>
      <c r="AQ10" s="47"/>
      <c r="AR10" s="47"/>
      <c r="AS10" s="47"/>
      <c r="AT10" s="43">
        <f>データ!V6</f>
        <v>0.08</v>
      </c>
      <c r="AU10" s="43"/>
      <c r="AV10" s="43"/>
      <c r="AW10" s="43"/>
      <c r="AX10" s="43"/>
      <c r="AY10" s="43"/>
      <c r="AZ10" s="43"/>
      <c r="BA10" s="43"/>
      <c r="BB10" s="43">
        <f>データ!W6</f>
        <v>51062.5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244414</v>
      </c>
      <c r="D6" s="31">
        <f t="shared" si="3"/>
        <v>47</v>
      </c>
      <c r="E6" s="31">
        <f t="shared" si="3"/>
        <v>18</v>
      </c>
      <c r="F6" s="31">
        <f t="shared" si="3"/>
        <v>0</v>
      </c>
      <c r="G6" s="31">
        <f t="shared" si="3"/>
        <v>0</v>
      </c>
      <c r="H6" s="31" t="str">
        <f t="shared" si="3"/>
        <v>三重県　多気町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27.13</v>
      </c>
      <c r="P6" s="32">
        <f t="shared" si="3"/>
        <v>100</v>
      </c>
      <c r="Q6" s="32">
        <f t="shared" si="3"/>
        <v>2484</v>
      </c>
      <c r="R6" s="32">
        <f t="shared" si="3"/>
        <v>15100</v>
      </c>
      <c r="S6" s="32">
        <f t="shared" si="3"/>
        <v>103.06</v>
      </c>
      <c r="T6" s="32">
        <f t="shared" si="3"/>
        <v>146.52000000000001</v>
      </c>
      <c r="U6" s="32">
        <f t="shared" si="3"/>
        <v>4085</v>
      </c>
      <c r="V6" s="32">
        <f t="shared" si="3"/>
        <v>0.08</v>
      </c>
      <c r="W6" s="32">
        <f t="shared" si="3"/>
        <v>51062.5</v>
      </c>
      <c r="X6" s="33">
        <f>IF(X7="",NA(),X7)</f>
        <v>92.92</v>
      </c>
      <c r="Y6" s="33">
        <f t="shared" ref="Y6:AG6" si="4">IF(Y7="",NA(),Y7)</f>
        <v>98.18</v>
      </c>
      <c r="Z6" s="33">
        <f t="shared" si="4"/>
        <v>105.2</v>
      </c>
      <c r="AA6" s="33">
        <f t="shared" si="4"/>
        <v>91.86</v>
      </c>
      <c r="AB6" s="33">
        <f t="shared" si="4"/>
        <v>99.16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48.83</v>
      </c>
      <c r="BQ6" s="33">
        <f t="shared" ref="BQ6:BY6" si="8">IF(BQ7="",NA(),BQ7)</f>
        <v>47.96</v>
      </c>
      <c r="BR6" s="33">
        <f t="shared" si="8"/>
        <v>46.55</v>
      </c>
      <c r="BS6" s="33">
        <f t="shared" si="8"/>
        <v>39.6</v>
      </c>
      <c r="BT6" s="33">
        <f t="shared" si="8"/>
        <v>39.96</v>
      </c>
      <c r="BU6" s="33">
        <f t="shared" si="8"/>
        <v>58.98</v>
      </c>
      <c r="BV6" s="33">
        <f t="shared" si="8"/>
        <v>58.78</v>
      </c>
      <c r="BW6" s="33">
        <f t="shared" si="8"/>
        <v>58.53</v>
      </c>
      <c r="BX6" s="33">
        <f t="shared" si="8"/>
        <v>57.93</v>
      </c>
      <c r="BY6" s="33">
        <f t="shared" si="8"/>
        <v>57.03</v>
      </c>
      <c r="BZ6" s="32" t="str">
        <f>IF(BZ7="","",IF(BZ7="-","【-】","【"&amp;SUBSTITUTE(TEXT(BZ7,"#,##0.00"),"-","△")&amp;"】"))</f>
        <v>【59.44】</v>
      </c>
      <c r="CA6" s="33">
        <f>IF(CA7="",NA(),CA7)</f>
        <v>269.33999999999997</v>
      </c>
      <c r="CB6" s="33">
        <f t="shared" ref="CB6:CJ6" si="9">IF(CB7="",NA(),CB7)</f>
        <v>261.93</v>
      </c>
      <c r="CC6" s="33">
        <f t="shared" si="9"/>
        <v>272.04000000000002</v>
      </c>
      <c r="CD6" s="33">
        <f t="shared" si="9"/>
        <v>330.08</v>
      </c>
      <c r="CE6" s="33">
        <f t="shared" si="9"/>
        <v>330.45</v>
      </c>
      <c r="CF6" s="33">
        <f t="shared" si="9"/>
        <v>253.84</v>
      </c>
      <c r="CG6" s="33">
        <f t="shared" si="9"/>
        <v>257.02999999999997</v>
      </c>
      <c r="CH6" s="33">
        <f t="shared" si="9"/>
        <v>266.57</v>
      </c>
      <c r="CI6" s="33">
        <f t="shared" si="9"/>
        <v>276.93</v>
      </c>
      <c r="CJ6" s="33">
        <f t="shared" si="9"/>
        <v>283.73</v>
      </c>
      <c r="CK6" s="32" t="str">
        <f>IF(CK7="","",IF(CK7="-","【-】","【"&amp;SUBSTITUTE(TEXT(CK7,"#,##0.00"),"-","△")&amp;"】"))</f>
        <v>【272.79】</v>
      </c>
      <c r="CL6" s="33" t="str">
        <f>IF(CL7="",NA(),CL7)</f>
        <v>-</v>
      </c>
      <c r="CM6" s="33">
        <f t="shared" ref="CM6:CU6" si="10">IF(CM7="",NA(),CM7)</f>
        <v>11.77</v>
      </c>
      <c r="CN6" s="33">
        <f t="shared" si="10"/>
        <v>11.07</v>
      </c>
      <c r="CO6" s="33">
        <f t="shared" si="10"/>
        <v>67.62</v>
      </c>
      <c r="CP6" s="33">
        <f t="shared" si="10"/>
        <v>69.540000000000006</v>
      </c>
      <c r="CQ6" s="33">
        <f t="shared" si="10"/>
        <v>60.03</v>
      </c>
      <c r="CR6" s="33">
        <f t="shared" si="10"/>
        <v>61.93</v>
      </c>
      <c r="CS6" s="33">
        <f t="shared" si="10"/>
        <v>58.06</v>
      </c>
      <c r="CT6" s="33">
        <f t="shared" si="10"/>
        <v>59.08</v>
      </c>
      <c r="CU6" s="33">
        <f t="shared" si="10"/>
        <v>58.25</v>
      </c>
      <c r="CV6" s="32" t="str">
        <f>IF(CV7="","",IF(CV7="-","【-】","【"&amp;SUBSTITUTE(TEXT(CV7,"#,##0.00"),"-","△")&amp;"】"))</f>
        <v>【58.84】</v>
      </c>
      <c r="CW6" s="33">
        <f>IF(CW7="",NA(),CW7)</f>
        <v>52.22</v>
      </c>
      <c r="CX6" s="33">
        <f t="shared" ref="CX6:DF6" si="11">IF(CX7="",NA(),CX7)</f>
        <v>54.9</v>
      </c>
      <c r="CY6" s="33">
        <f t="shared" si="11"/>
        <v>57.6</v>
      </c>
      <c r="CZ6" s="33">
        <f t="shared" si="11"/>
        <v>59.05</v>
      </c>
      <c r="DA6" s="33">
        <f t="shared" si="11"/>
        <v>60.2</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244414</v>
      </c>
      <c r="D7" s="35">
        <v>47</v>
      </c>
      <c r="E7" s="35">
        <v>18</v>
      </c>
      <c r="F7" s="35">
        <v>0</v>
      </c>
      <c r="G7" s="35">
        <v>0</v>
      </c>
      <c r="H7" s="35" t="s">
        <v>96</v>
      </c>
      <c r="I7" s="35" t="s">
        <v>97</v>
      </c>
      <c r="J7" s="35" t="s">
        <v>98</v>
      </c>
      <c r="K7" s="35" t="s">
        <v>99</v>
      </c>
      <c r="L7" s="35" t="s">
        <v>100</v>
      </c>
      <c r="M7" s="36" t="s">
        <v>101</v>
      </c>
      <c r="N7" s="36" t="s">
        <v>102</v>
      </c>
      <c r="O7" s="36">
        <v>27.13</v>
      </c>
      <c r="P7" s="36">
        <v>100</v>
      </c>
      <c r="Q7" s="36">
        <v>2484</v>
      </c>
      <c r="R7" s="36">
        <v>15100</v>
      </c>
      <c r="S7" s="36">
        <v>103.06</v>
      </c>
      <c r="T7" s="36">
        <v>146.52000000000001</v>
      </c>
      <c r="U7" s="36">
        <v>4085</v>
      </c>
      <c r="V7" s="36">
        <v>0.08</v>
      </c>
      <c r="W7" s="36">
        <v>51062.5</v>
      </c>
      <c r="X7" s="36">
        <v>92.92</v>
      </c>
      <c r="Y7" s="36">
        <v>98.18</v>
      </c>
      <c r="Z7" s="36">
        <v>105.2</v>
      </c>
      <c r="AA7" s="36">
        <v>91.86</v>
      </c>
      <c r="AB7" s="36">
        <v>99.16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392.19</v>
      </c>
      <c r="BO7" s="36">
        <v>345.93</v>
      </c>
      <c r="BP7" s="36">
        <v>48.83</v>
      </c>
      <c r="BQ7" s="36">
        <v>47.96</v>
      </c>
      <c r="BR7" s="36">
        <v>46.55</v>
      </c>
      <c r="BS7" s="36">
        <v>39.6</v>
      </c>
      <c r="BT7" s="36">
        <v>39.96</v>
      </c>
      <c r="BU7" s="36">
        <v>58.98</v>
      </c>
      <c r="BV7" s="36">
        <v>58.78</v>
      </c>
      <c r="BW7" s="36">
        <v>58.53</v>
      </c>
      <c r="BX7" s="36">
        <v>57.93</v>
      </c>
      <c r="BY7" s="36">
        <v>57.03</v>
      </c>
      <c r="BZ7" s="36">
        <v>59.44</v>
      </c>
      <c r="CA7" s="36">
        <v>269.33999999999997</v>
      </c>
      <c r="CB7" s="36">
        <v>261.93</v>
      </c>
      <c r="CC7" s="36">
        <v>272.04000000000002</v>
      </c>
      <c r="CD7" s="36">
        <v>330.08</v>
      </c>
      <c r="CE7" s="36">
        <v>330.45</v>
      </c>
      <c r="CF7" s="36">
        <v>253.84</v>
      </c>
      <c r="CG7" s="36">
        <v>257.02999999999997</v>
      </c>
      <c r="CH7" s="36">
        <v>266.57</v>
      </c>
      <c r="CI7" s="36">
        <v>276.93</v>
      </c>
      <c r="CJ7" s="36">
        <v>283.73</v>
      </c>
      <c r="CK7" s="36">
        <v>272.79000000000002</v>
      </c>
      <c r="CL7" s="36" t="s">
        <v>101</v>
      </c>
      <c r="CM7" s="36">
        <v>11.77</v>
      </c>
      <c r="CN7" s="36">
        <v>11.07</v>
      </c>
      <c r="CO7" s="36">
        <v>67.62</v>
      </c>
      <c r="CP7" s="36">
        <v>69.540000000000006</v>
      </c>
      <c r="CQ7" s="36">
        <v>60.03</v>
      </c>
      <c r="CR7" s="36">
        <v>61.93</v>
      </c>
      <c r="CS7" s="36">
        <v>58.06</v>
      </c>
      <c r="CT7" s="36">
        <v>59.08</v>
      </c>
      <c r="CU7" s="36">
        <v>58.25</v>
      </c>
      <c r="CV7" s="36">
        <v>58.84</v>
      </c>
      <c r="CW7" s="36">
        <v>52.22</v>
      </c>
      <c r="CX7" s="36">
        <v>54.9</v>
      </c>
      <c r="CY7" s="36">
        <v>57.6</v>
      </c>
      <c r="CZ7" s="36">
        <v>59.05</v>
      </c>
      <c r="DA7" s="36">
        <v>60.2</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2017-02-08T03:23:21Z</dcterms:created>
  <dcterms:modified xsi:type="dcterms:W3CDTF">2017-02-22T02:58:56Z</dcterms:modified>
</cp:coreProperties>
</file>