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<sst xmlns="http://schemas.openxmlformats.org/spreadsheetml/2006/main" count="232" uniqueCount="111">
  <si>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</si>
  <si>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</si>
  <si>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</si>
  <si>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</si>
  <si>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</si>
  <si>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</si>
  <si>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</si>
  <si>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</si>
  <si>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</si>
  <si>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</si>
  <si>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</si>
  <si>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</si>
  <si>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</si>
  <si>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</si>
  <si>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</si>
  <si>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</si>
  <si>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</si>
  <si>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</si>
  <si>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</si>
  <si>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</si>
  <si>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</si>
  <si>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</si>
  <si>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</si>
  <si>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</si>
  <si>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</si>
  <si>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</si>
  <si>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</si>
  <si>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</si>
  <si>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</si>
  <si>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</si>
  <si>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</si>
  <si>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</si>
  <si>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</si>
  <si>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</si>
  <si>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</si>
  <si>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</si>
  <si>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</si>
  <si>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</si>
  <si>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</si>
  <si>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</si>
  <si>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</si>
  <si>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</si>
  <si>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</si>
  <si>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</si>
  <si>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</si>
  <si>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</si>
  <si>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</si>
  <si>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</si>
  <si>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</si>
  <si>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</si>
  <si>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</si>
  <si>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</si>
  <si>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</si>
  <si>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</si>
  <si>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</si>
  <si>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</si>
  <si>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</si>
  <si>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</si>
  <si>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</si>
  <si>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</si>
  <si>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</si>
  <si>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</si>
  <si>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</si>
  <si>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</si>
  <si>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</si>
  <si>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</si>
  <si>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</si>
  <si>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</si>
  <si>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</si>
  <si>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</si>
  <si>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</si>
  <si>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</si>
  <si>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</si>
  <si>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</si>
  <si>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</si>
  <si>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</si>
  <si>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</si>
  <si>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</si>
  <si>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</si>
  <si>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</si>
  <si>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</si>
  <si>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</si>
  <si>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</si>
  <si>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</si>
  <si>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</si>
  <si>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</si>
  <si>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</si>
  <si>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</si>
  <si>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</si>
  <si>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</si>
  <si>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</si>
  <si>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</si>
  <si>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</si>
  <si>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</si>
  <si>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</si>
  <si>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</si>
  <si>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伊賀市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</si>
  <si>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</si>
  <si>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</si>
  <si>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</si>
  <si>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</si>
  <si>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</si>
  <si>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</si>
  <si>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</si>
  <si>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</si>
  <si>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</si>
  <si>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</si>
  <si>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</si>
  <si>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収益的収支比率について、黒字であるが、一般会計繰入金に依存する傾向が強く、維持管理費用の削減等経営改善を図っていく必要がある。
　企業債残高対事業規模比率について、今後事業の拡大は予定していないため、使用料にて回収すべき経費をほぼ賄えている状況であるが、適正な使用料金収入の確保が必要である。
　汚水処理原価については、類似団体と比較しても数値は高く、改善策が必要と考える。
　施設利用率については、数値が低く、施設が十分に活用されていないと考える。地域の人口推移等を鑑み分析が必要である。
　水洗化率については、100％であり適切である。
</t>
    <phoneticPr fontId="4"/>
  </si>
  <si>
    <t>　市町村設置型合併処理浄化槽については、現在２４０基設置管理しており、老朽化も進み維持管理費が増加している。</t>
    <phoneticPr fontId="4"/>
  </si>
  <si>
    <t>　収益的収支は黒字であるが、一般会計繰入金に依存しており、経費回収率と併せて分析し、平成２９年４月からの地方公営企業法を適用し、企業会計への移行を行うと共に、経営戦略を策定し、経営基盤の強化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</si>
</sst>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89088"/>
        <c:axId val="8770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89088"/>
        <c:axId val="87703552"/>
      </c:lineChart>
      <c:dateAx>
        <c:axId val="8768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03552"/>
        <c:crosses val="autoZero"/>
        <c:auto val="1"/>
        <c:lblOffset val="100"/>
        <c:baseTimeUnit val="years"/>
      </c:dateAx>
      <c:valAx>
        <c:axId val="8770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8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51.94</c:v>
                </c:pt>
                <c:pt idx="1">
                  <c:v>52.11</c:v>
                </c:pt>
                <c:pt idx="2">
                  <c:v>52.11</c:v>
                </c:pt>
                <c:pt idx="3">
                  <c:v>52.11</c:v>
                </c:pt>
                <c:pt idx="4">
                  <c:v>52.11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13408"/>
        <c:axId val="8735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13408"/>
        <c:axId val="87352448"/>
      </c:lineChart>
      <c:dateAx>
        <c:axId val="8731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352448"/>
        <c:crosses val="autoZero"/>
        <c:auto val="1"/>
        <c:lblOffset val="100"/>
        <c:baseTimeUnit val="years"/>
      </c:dateAx>
      <c:valAx>
        <c:axId val="8735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31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52512"/>
        <c:axId val="2875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52512"/>
        <c:axId val="28754688"/>
      </c:lineChart>
      <c:dateAx>
        <c:axId val="2875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54688"/>
        <c:crosses val="autoZero"/>
        <c:auto val="1"/>
        <c:lblOffset val="100"/>
        <c:baseTimeUnit val="years"/>
      </c:dateAx>
      <c:valAx>
        <c:axId val="2875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75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108.33</c:v>
                </c:pt>
                <c:pt idx="1">
                  <c:v>94.23</c:v>
                </c:pt>
                <c:pt idx="2">
                  <c:v>93.67</c:v>
                </c:pt>
                <c:pt idx="3">
                  <c:v>93.85</c:v>
                </c:pt>
                <c:pt idx="4">
                  <c:v>100.87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37856"/>
        <c:axId val="8773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37856"/>
        <c:axId val="87739776"/>
      </c:lineChart>
      <c:dateAx>
        <c:axId val="877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39776"/>
        <c:crosses val="autoZero"/>
        <c:auto val="1"/>
        <c:lblOffset val="100"/>
        <c:baseTimeUnit val="years"/>
      </c:dateAx>
      <c:valAx>
        <c:axId val="8773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16896"/>
        <c:axId val="8921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16896"/>
        <c:axId val="89216128"/>
      </c:lineChart>
      <c:dateAx>
        <c:axId val="8921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16128"/>
        <c:crosses val="autoZero"/>
        <c:auto val="1"/>
        <c:lblOffset val="100"/>
        <c:baseTimeUnit val="years"/>
      </c:dateAx>
      <c:valAx>
        <c:axId val="8921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1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61568"/>
        <c:axId val="8926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1568"/>
        <c:axId val="89263488"/>
      </c:lineChart>
      <c:dateAx>
        <c:axId val="8926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63488"/>
        <c:crosses val="autoZero"/>
        <c:auto val="1"/>
        <c:lblOffset val="100"/>
        <c:baseTimeUnit val="years"/>
      </c:dateAx>
      <c:valAx>
        <c:axId val="8926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6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99968"/>
        <c:axId val="8931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99968"/>
        <c:axId val="89310336"/>
      </c:lineChart>
      <c:dateAx>
        <c:axId val="8929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10336"/>
        <c:crosses val="autoZero"/>
        <c:auto val="1"/>
        <c:lblOffset val="100"/>
        <c:baseTimeUnit val="years"/>
      </c:dateAx>
      <c:valAx>
        <c:axId val="8931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9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45024"/>
        <c:axId val="8935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45024"/>
        <c:axId val="89351296"/>
      </c:lineChart>
      <c:dateAx>
        <c:axId val="8934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51296"/>
        <c:crosses val="autoZero"/>
        <c:auto val="1"/>
        <c:lblOffset val="100"/>
        <c:baseTimeUnit val="years"/>
      </c:dateAx>
      <c:valAx>
        <c:axId val="8935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4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731.61</c:v>
                </c:pt>
                <c:pt idx="1">
                  <c:v>676.45</c:v>
                </c:pt>
                <c:pt idx="2">
                  <c:v>660.1</c:v>
                </c:pt>
                <c:pt idx="3">
                  <c:v>625.20000000000005</c:v>
                </c:pt>
                <c:pt idx="4">
                  <c:v>5.91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69216"/>
        <c:axId val="8938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69216"/>
        <c:axId val="89387776"/>
      </c:lineChart>
      <c:dateAx>
        <c:axId val="8936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87776"/>
        <c:crosses val="autoZero"/>
        <c:auto val="1"/>
        <c:lblOffset val="100"/>
        <c:baseTimeUnit val="years"/>
      </c:dateAx>
      <c:valAx>
        <c:axId val="8938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6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89.61</c:v>
                </c:pt>
                <c:pt idx="1">
                  <c:v>82.06</c:v>
                </c:pt>
                <c:pt idx="2">
                  <c:v>82.07</c:v>
                </c:pt>
                <c:pt idx="3">
                  <c:v>82.74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70208"/>
        <c:axId val="2867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0208"/>
        <c:axId val="28672384"/>
      </c:lineChart>
      <c:dateAx>
        <c:axId val="2867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72384"/>
        <c:crosses val="autoZero"/>
        <c:auto val="1"/>
        <c:lblOffset val="100"/>
        <c:baseTimeUnit val="years"/>
      </c:dateAx>
      <c:valAx>
        <c:axId val="2867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67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333.5</c:v>
                </c:pt>
                <c:pt idx="1">
                  <c:v>385.39</c:v>
                </c:pt>
                <c:pt idx="2">
                  <c:v>385.99</c:v>
                </c:pt>
                <c:pt idx="3">
                  <c:v>393.37</c:v>
                </c:pt>
                <c:pt idx="4">
                  <c:v>322.95999999999998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00672"/>
        <c:axId val="2870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00672"/>
        <c:axId val="28702592"/>
      </c:lineChart>
      <c:dateAx>
        <c:axId val="2870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702592"/>
        <c:crosses val="autoZero"/>
        <c:auto val="1"/>
        <c:lblOffset val="100"/>
        <c:baseTimeUnit val="years"/>
      </c:dateAx>
      <c:valAx>
        <c:axId val="2870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70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90" zoomScaleNormal="9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伊賀市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94732</v>
      </c>
      <c r="AM8" s="47"/>
      <c r="AN8" s="47"/>
      <c r="AO8" s="47"/>
      <c r="AP8" s="47"/>
      <c r="AQ8" s="47"/>
      <c r="AR8" s="47"/>
      <c r="AS8" s="47"/>
      <c r="AT8" s="43">
        <f>データ!S6</f>
        <v>558.23</v>
      </c>
      <c r="AU8" s="43"/>
      <c r="AV8" s="43"/>
      <c r="AW8" s="43"/>
      <c r="AX8" s="43"/>
      <c r="AY8" s="43"/>
      <c r="AZ8" s="43"/>
      <c r="BA8" s="43"/>
      <c r="BB8" s="43">
        <f>データ!T6</f>
        <v>169.7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0.75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5400</v>
      </c>
      <c r="AE10" s="47"/>
      <c r="AF10" s="47"/>
      <c r="AG10" s="47"/>
      <c r="AH10" s="47"/>
      <c r="AI10" s="47"/>
      <c r="AJ10" s="47"/>
      <c r="AK10" s="2"/>
      <c r="AL10" s="47">
        <f>データ!U6</f>
        <v>704</v>
      </c>
      <c r="AM10" s="47"/>
      <c r="AN10" s="47"/>
      <c r="AO10" s="47"/>
      <c r="AP10" s="47"/>
      <c r="AQ10" s="47"/>
      <c r="AR10" s="47"/>
      <c r="AS10" s="47"/>
      <c r="AT10" s="43">
        <f>データ!V6</f>
        <v>20.75</v>
      </c>
      <c r="AU10" s="43"/>
      <c r="AV10" s="43"/>
      <c r="AW10" s="43"/>
      <c r="AX10" s="43"/>
      <c r="AY10" s="43"/>
      <c r="AZ10" s="43"/>
      <c r="BA10" s="43"/>
      <c r="BB10" s="43">
        <f>データ!W6</f>
        <v>33.93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242161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三重県　伊賀市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0.75</v>
      </c>
      <c r="P6" s="32">
        <f t="shared" si="3"/>
        <v>100</v>
      </c>
      <c r="Q6" s="32">
        <f t="shared" si="3"/>
        <v>5400</v>
      </c>
      <c r="R6" s="32">
        <f t="shared" si="3"/>
        <v>94732</v>
      </c>
      <c r="S6" s="32">
        <f t="shared" si="3"/>
        <v>558.23</v>
      </c>
      <c r="T6" s="32">
        <f t="shared" si="3"/>
        <v>169.7</v>
      </c>
      <c r="U6" s="32">
        <f t="shared" si="3"/>
        <v>704</v>
      </c>
      <c r="V6" s="32">
        <f t="shared" si="3"/>
        <v>20.75</v>
      </c>
      <c r="W6" s="32">
        <f t="shared" si="3"/>
        <v>33.93</v>
      </c>
      <c r="X6" s="33">
        <f>IF(X7="",NA(),X7)</f>
        <v>108.33</v>
      </c>
      <c r="Y6" s="33">
        <f t="shared" ref="Y6:AG6" si="4">IF(Y7="",NA(),Y7)</f>
        <v>94.23</v>
      </c>
      <c r="Z6" s="33">
        <f t="shared" si="4"/>
        <v>93.67</v>
      </c>
      <c r="AA6" s="33">
        <f t="shared" si="4"/>
        <v>93.85</v>
      </c>
      <c r="AB6" s="33">
        <f t="shared" si="4"/>
        <v>100.87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731.61</v>
      </c>
      <c r="BF6" s="33">
        <f t="shared" ref="BF6:BN6" si="7">IF(BF7="",NA(),BF7)</f>
        <v>676.45</v>
      </c>
      <c r="BG6" s="33">
        <f t="shared" si="7"/>
        <v>660.1</v>
      </c>
      <c r="BH6" s="33">
        <f t="shared" si="7"/>
        <v>625.20000000000005</v>
      </c>
      <c r="BI6" s="33">
        <f t="shared" si="7"/>
        <v>5.91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89.61</v>
      </c>
      <c r="BQ6" s="33">
        <f t="shared" ref="BQ6:BY6" si="8">IF(BQ7="",NA(),BQ7)</f>
        <v>82.06</v>
      </c>
      <c r="BR6" s="33">
        <f t="shared" si="8"/>
        <v>82.07</v>
      </c>
      <c r="BS6" s="33">
        <f t="shared" si="8"/>
        <v>82.74</v>
      </c>
      <c r="BT6" s="33">
        <f t="shared" si="8"/>
        <v>100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333.5</v>
      </c>
      <c r="CB6" s="33">
        <f t="shared" ref="CB6:CJ6" si="9">IF(CB7="",NA(),CB7)</f>
        <v>385.39</v>
      </c>
      <c r="CC6" s="33">
        <f t="shared" si="9"/>
        <v>385.99</v>
      </c>
      <c r="CD6" s="33">
        <f t="shared" si="9"/>
        <v>393.37</v>
      </c>
      <c r="CE6" s="33">
        <f t="shared" si="9"/>
        <v>322.95999999999998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51.94</v>
      </c>
      <c r="CM6" s="33">
        <f t="shared" ref="CM6:CU6" si="10">IF(CM7="",NA(),CM7)</f>
        <v>52.11</v>
      </c>
      <c r="CN6" s="33">
        <f t="shared" si="10"/>
        <v>52.11</v>
      </c>
      <c r="CO6" s="33">
        <f t="shared" si="10"/>
        <v>52.11</v>
      </c>
      <c r="CP6" s="33">
        <f t="shared" si="10"/>
        <v>52.11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242161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0.75</v>
      </c>
      <c r="P7" s="36">
        <v>100</v>
      </c>
      <c r="Q7" s="36">
        <v>5400</v>
      </c>
      <c r="R7" s="36">
        <v>94732</v>
      </c>
      <c r="S7" s="36">
        <v>558.23</v>
      </c>
      <c r="T7" s="36">
        <v>169.7</v>
      </c>
      <c r="U7" s="36">
        <v>704</v>
      </c>
      <c r="V7" s="36">
        <v>20.75</v>
      </c>
      <c r="W7" s="36">
        <v>33.93</v>
      </c>
      <c r="X7" s="36">
        <v>108.33</v>
      </c>
      <c r="Y7" s="36">
        <v>94.23</v>
      </c>
      <c r="Z7" s="36">
        <v>93.67</v>
      </c>
      <c r="AA7" s="36">
        <v>93.85</v>
      </c>
      <c r="AB7" s="36">
        <v>100.87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731.61</v>
      </c>
      <c r="BF7" s="36">
        <v>676.45</v>
      </c>
      <c r="BG7" s="36">
        <v>660.1</v>
      </c>
      <c r="BH7" s="36">
        <v>625.20000000000005</v>
      </c>
      <c r="BI7" s="36">
        <v>5.91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89.61</v>
      </c>
      <c r="BQ7" s="36">
        <v>82.06</v>
      </c>
      <c r="BR7" s="36">
        <v>82.07</v>
      </c>
      <c r="BS7" s="36">
        <v>82.74</v>
      </c>
      <c r="BT7" s="36">
        <v>100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333.5</v>
      </c>
      <c r="CB7" s="36">
        <v>385.39</v>
      </c>
      <c r="CC7" s="36">
        <v>385.99</v>
      </c>
      <c r="CD7" s="36">
        <v>393.37</v>
      </c>
      <c r="CE7" s="36">
        <v>322.95999999999998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51.94</v>
      </c>
      <c r="CM7" s="36">
        <v>52.11</v>
      </c>
      <c r="CN7" s="36">
        <v>52.11</v>
      </c>
      <c r="CO7" s="36">
        <v>52.11</v>
      </c>
      <c r="CP7" s="36">
        <v>52.11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2017-02-08T03:23:20Z</dcterms:created>
  <dcterms:modified xsi:type="dcterms:W3CDTF">2017-02-22T02:58:44Z</dcterms:modified>
  <cp:category/>
</cp:coreProperties>
</file>