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B8" i="4"/>
  <c r="E10" i="5" l="1"/>
  <c r="C10" i="5"/>
  <c r="D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<sst xmlns="http://schemas.openxmlformats.org/spreadsheetml/2006/main" count="221" uniqueCount="111">
  <si>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</si>
  <si>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</si>
  <si>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</si>
  <si>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</si>
  <si>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</si>
  <si>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</si>
  <si>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</si>
  <si>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</si>
  <si>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</si>
  <si>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</si>
  <si>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</si>
  <si>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</si>
  <si>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</si>
  <si>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</si>
  <si>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</si>
  <si>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</si>
  <si>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</si>
  <si>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</si>
  <si>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</si>
  <si>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</si>
  <si>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</si>
  <si>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</si>
  <si>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</si>
  <si>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</si>
  <si>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</si>
  <si>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</si>
  <si>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</si>
  <si>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</si>
  <si>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</si>
  <si>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</si>
  <si>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</si>
  <si>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</si>
  <si>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</si>
  <si>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</si>
  <si>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</si>
  <si>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</si>
  <si>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</si>
  <si>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</si>
  <si>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</si>
  <si>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</si>
  <si>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</si>
  <si>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</si>
  <si>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</si>
  <si>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</si>
  <si>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</si>
  <si>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</si>
  <si>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</si>
  <si>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</si>
  <si>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</si>
  <si>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</si>
  <si>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</si>
  <si>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</si>
  <si>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</si>
  <si>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</si>
  <si>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</si>
  <si>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</si>
  <si>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</si>
  <si>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</si>
  <si>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</si>
  <si>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</si>
  <si>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</si>
  <si>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</si>
  <si>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</si>
  <si>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</si>
  <si>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</si>
  <si>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</si>
  <si>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</si>
  <si>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</si>
  <si>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</si>
  <si>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</si>
  <si>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</si>
  <si>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</si>
  <si>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</si>
  <si>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</si>
  <si>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</si>
  <si>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</si>
  <si>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</si>
  <si>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</si>
  <si>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</si>
  <si>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</si>
  <si>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</si>
  <si>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</si>
  <si>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</si>
  <si>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</si>
  <si>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</si>
  <si>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</si>
  <si>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</si>
  <si>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</si>
  <si>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</si>
  <si>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</si>
  <si>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</si>
  <si>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</si>
  <si>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</si>
  <si>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</si>
  <si>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</si>
  <si>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</si>
  <si>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明和町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</si>
  <si>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</si>
  <si>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</si>
  <si>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</si>
  <si>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</si>
  <si>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</si>
  <si>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</si>
  <si>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</si>
  <si>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</si>
  <si>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</si>
  <si>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</si>
  <si>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</si>
  <si>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平成25年度まで、下御糸北処理区のみで運営しており、接続率は9割を超えていたが、上御糸・下御糸地区で事業を実施していたため、経費回収率が低下していた。
平成26年4月より同地区が供用開始となったことで、経費回収率が少し向上した。しかし、50％を超えた程度なので当面は接続を促進し、使用料収入の増を図ることで経営の健全化を図っていく。</t>
    <phoneticPr fontId="4"/>
  </si>
  <si>
    <t>下御糸北処理場は供用開始後16年経過し、今後修繕増も考えられるため、平成27年に機能診断調査を実施したところ、今後10年以内に緊急的な修繕を要する箇所はなかった。
当面は、保守点検等を適切に実施し施設管理を行う。</t>
    <phoneticPr fontId="4"/>
  </si>
  <si>
    <t>農業集落事業については、当町は2処理区での維持管理が中心になるため、経費縮減と上御糸・下御糸地区の接続の促進により健全経営に努める。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</si>
</sst>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91680"/>
        <c:axId val="9733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91680"/>
        <c:axId val="97333248"/>
      </c:lineChart>
      <c:dateAx>
        <c:axId val="9599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33248"/>
        <c:crosses val="autoZero"/>
        <c:auto val="1"/>
        <c:lblOffset val="100"/>
        <c:baseTimeUnit val="years"/>
      </c:dateAx>
      <c:valAx>
        <c:axId val="9733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9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81.069999999999993</c:v>
                </c:pt>
                <c:pt idx="2">
                  <c:v>81.069999999999993</c:v>
                </c:pt>
                <c:pt idx="3">
                  <c:v>40.880000000000003</c:v>
                </c:pt>
                <c:pt idx="4">
                  <c:v>55.63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92768"/>
        <c:axId val="1090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92768"/>
        <c:axId val="109011328"/>
      </c:lineChart>
      <c:dateAx>
        <c:axId val="10899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11328"/>
        <c:crosses val="autoZero"/>
        <c:auto val="1"/>
        <c:lblOffset val="100"/>
        <c:baseTimeUnit val="years"/>
      </c:dateAx>
      <c:valAx>
        <c:axId val="1090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9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51.41</c:v>
                </c:pt>
                <c:pt idx="4">
                  <c:v>62.28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49728"/>
        <c:axId val="10905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49728"/>
        <c:axId val="109056000"/>
      </c:lineChart>
      <c:dateAx>
        <c:axId val="1090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56000"/>
        <c:crosses val="autoZero"/>
        <c:auto val="1"/>
        <c:lblOffset val="100"/>
        <c:baseTimeUnit val="years"/>
      </c:dateAx>
      <c:valAx>
        <c:axId val="10905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55.02</c:v>
                </c:pt>
                <c:pt idx="1">
                  <c:v>67.3</c:v>
                </c:pt>
                <c:pt idx="2">
                  <c:v>91.48</c:v>
                </c:pt>
                <c:pt idx="3">
                  <c:v>70.09</c:v>
                </c:pt>
                <c:pt idx="4">
                  <c:v>74.36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63456"/>
        <c:axId val="9736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63456"/>
        <c:axId val="97365376"/>
      </c:lineChart>
      <c:dateAx>
        <c:axId val="973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65376"/>
        <c:crosses val="autoZero"/>
        <c:auto val="1"/>
        <c:lblOffset val="100"/>
        <c:baseTimeUnit val="years"/>
      </c:dateAx>
      <c:valAx>
        <c:axId val="9736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6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92448"/>
        <c:axId val="9759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92448"/>
        <c:axId val="97594368"/>
      </c:lineChart>
      <c:dateAx>
        <c:axId val="9759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94368"/>
        <c:crosses val="autoZero"/>
        <c:auto val="1"/>
        <c:lblOffset val="100"/>
        <c:baseTimeUnit val="years"/>
      </c:dateAx>
      <c:valAx>
        <c:axId val="9759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9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37120"/>
        <c:axId val="976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7120"/>
        <c:axId val="97639040"/>
      </c:lineChart>
      <c:dateAx>
        <c:axId val="9763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39040"/>
        <c:crosses val="autoZero"/>
        <c:auto val="1"/>
        <c:lblOffset val="100"/>
        <c:baseTimeUnit val="years"/>
      </c:dateAx>
      <c:valAx>
        <c:axId val="976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37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41056"/>
        <c:axId val="977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41056"/>
        <c:axId val="97751424"/>
      </c:lineChart>
      <c:dateAx>
        <c:axId val="977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1424"/>
        <c:crosses val="autoZero"/>
        <c:auto val="1"/>
        <c:lblOffset val="100"/>
        <c:baseTimeUnit val="years"/>
      </c:dateAx>
      <c:valAx>
        <c:axId val="977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92064"/>
        <c:axId val="10879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92064"/>
        <c:axId val="108798336"/>
      </c:lineChart>
      <c:dateAx>
        <c:axId val="1087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98336"/>
        <c:crosses val="autoZero"/>
        <c:auto val="1"/>
        <c:lblOffset val="100"/>
        <c:baseTimeUnit val="years"/>
      </c:dateAx>
      <c:valAx>
        <c:axId val="10879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32640"/>
        <c:axId val="1088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32640"/>
        <c:axId val="108838912"/>
      </c:lineChart>
      <c:dateAx>
        <c:axId val="10883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38912"/>
        <c:crosses val="autoZero"/>
        <c:auto val="1"/>
        <c:lblOffset val="100"/>
        <c:baseTimeUnit val="years"/>
      </c:dateAx>
      <c:valAx>
        <c:axId val="1088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3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20.239999999999998</c:v>
                </c:pt>
                <c:pt idx="1">
                  <c:v>39.82</c:v>
                </c:pt>
                <c:pt idx="2">
                  <c:v>39.01</c:v>
                </c:pt>
                <c:pt idx="3">
                  <c:v>52.6</c:v>
                </c:pt>
                <c:pt idx="4">
                  <c:v>55.43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69120"/>
        <c:axId val="1088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69120"/>
        <c:axId val="108871040"/>
      </c:lineChart>
      <c:dateAx>
        <c:axId val="1088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71040"/>
        <c:crosses val="autoZero"/>
        <c:auto val="1"/>
        <c:lblOffset val="100"/>
        <c:baseTimeUnit val="years"/>
      </c:dateAx>
      <c:valAx>
        <c:axId val="1088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536.05999999999995</c:v>
                </c:pt>
                <c:pt idx="1">
                  <c:v>282.33</c:v>
                </c:pt>
                <c:pt idx="2">
                  <c:v>291.42</c:v>
                </c:pt>
                <c:pt idx="3">
                  <c:v>221.67</c:v>
                </c:pt>
                <c:pt idx="4">
                  <c:v>229.18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95232"/>
        <c:axId val="10891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95232"/>
        <c:axId val="108913792"/>
      </c:lineChart>
      <c:dateAx>
        <c:axId val="10889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13792"/>
        <c:crosses val="autoZero"/>
        <c:auto val="1"/>
        <c:lblOffset val="100"/>
        <c:baseTimeUnit val="years"/>
      </c:dateAx>
      <c:valAx>
        <c:axId val="10891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9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明和町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23160</v>
      </c>
      <c r="AM8" s="47"/>
      <c r="AN8" s="47"/>
      <c r="AO8" s="47"/>
      <c r="AP8" s="47"/>
      <c r="AQ8" s="47"/>
      <c r="AR8" s="47"/>
      <c r="AS8" s="47"/>
      <c r="AT8" s="43">
        <f>データ!S6</f>
        <v>41.04</v>
      </c>
      <c r="AU8" s="43"/>
      <c r="AV8" s="43"/>
      <c r="AW8" s="43"/>
      <c r="AX8" s="43"/>
      <c r="AY8" s="43"/>
      <c r="AZ8" s="43"/>
      <c r="BA8" s="43"/>
      <c r="BB8" s="43">
        <f>データ!T6</f>
        <v>564.33000000000004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18.36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4242</v>
      </c>
      <c r="AM10" s="47"/>
      <c r="AN10" s="47"/>
      <c r="AO10" s="47"/>
      <c r="AP10" s="47"/>
      <c r="AQ10" s="47"/>
      <c r="AR10" s="47"/>
      <c r="AS10" s="47"/>
      <c r="AT10" s="43">
        <f>データ!V6</f>
        <v>1.29</v>
      </c>
      <c r="AU10" s="43"/>
      <c r="AV10" s="43"/>
      <c r="AW10" s="43"/>
      <c r="AX10" s="43"/>
      <c r="AY10" s="43"/>
      <c r="AZ10" s="43"/>
      <c r="BA10" s="43"/>
      <c r="BB10" s="43">
        <f>データ!W6</f>
        <v>3288.37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244422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明和町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18.36</v>
      </c>
      <c r="P6" s="32">
        <f t="shared" si="3"/>
        <v>100</v>
      </c>
      <c r="Q6" s="32">
        <f t="shared" si="3"/>
        <v>3240</v>
      </c>
      <c r="R6" s="32">
        <f t="shared" si="3"/>
        <v>23160</v>
      </c>
      <c r="S6" s="32">
        <f t="shared" si="3"/>
        <v>41.04</v>
      </c>
      <c r="T6" s="32">
        <f t="shared" si="3"/>
        <v>564.33000000000004</v>
      </c>
      <c r="U6" s="32">
        <f t="shared" si="3"/>
        <v>4242</v>
      </c>
      <c r="V6" s="32">
        <f t="shared" si="3"/>
        <v>1.29</v>
      </c>
      <c r="W6" s="32">
        <f t="shared" si="3"/>
        <v>3288.37</v>
      </c>
      <c r="X6" s="33">
        <f>IF(X7="",NA(),X7)</f>
        <v>55.02</v>
      </c>
      <c r="Y6" s="33">
        <f t="shared" ref="Y6:AG6" si="4">IF(Y7="",NA(),Y7)</f>
        <v>67.3</v>
      </c>
      <c r="Z6" s="33">
        <f t="shared" si="4"/>
        <v>91.48</v>
      </c>
      <c r="AA6" s="33">
        <f t="shared" si="4"/>
        <v>70.09</v>
      </c>
      <c r="AB6" s="33">
        <f t="shared" si="4"/>
        <v>74.36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20.239999999999998</v>
      </c>
      <c r="BQ6" s="33">
        <f t="shared" ref="BQ6:BY6" si="8">IF(BQ7="",NA(),BQ7)</f>
        <v>39.82</v>
      </c>
      <c r="BR6" s="33">
        <f t="shared" si="8"/>
        <v>39.01</v>
      </c>
      <c r="BS6" s="33">
        <f t="shared" si="8"/>
        <v>52.6</v>
      </c>
      <c r="BT6" s="33">
        <f t="shared" si="8"/>
        <v>55.43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536.05999999999995</v>
      </c>
      <c r="CB6" s="33">
        <f t="shared" ref="CB6:CJ6" si="9">IF(CB7="",NA(),CB7)</f>
        <v>282.33</v>
      </c>
      <c r="CC6" s="33">
        <f t="shared" si="9"/>
        <v>291.42</v>
      </c>
      <c r="CD6" s="33">
        <f t="shared" si="9"/>
        <v>221.67</v>
      </c>
      <c r="CE6" s="33">
        <f t="shared" si="9"/>
        <v>229.18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2">
        <f>IF(CL7="",NA(),CL7)</f>
        <v>0</v>
      </c>
      <c r="CM6" s="33">
        <f t="shared" ref="CM6:CU6" si="10">IF(CM7="",NA(),CM7)</f>
        <v>81.069999999999993</v>
      </c>
      <c r="CN6" s="33">
        <f t="shared" si="10"/>
        <v>81.069999999999993</v>
      </c>
      <c r="CO6" s="33">
        <f t="shared" si="10"/>
        <v>40.880000000000003</v>
      </c>
      <c r="CP6" s="33">
        <f t="shared" si="10"/>
        <v>55.63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51.41</v>
      </c>
      <c r="DA6" s="33">
        <f t="shared" si="11"/>
        <v>62.28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244422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18.36</v>
      </c>
      <c r="P7" s="36">
        <v>100</v>
      </c>
      <c r="Q7" s="36">
        <v>3240</v>
      </c>
      <c r="R7" s="36">
        <v>23160</v>
      </c>
      <c r="S7" s="36">
        <v>41.04</v>
      </c>
      <c r="T7" s="36">
        <v>564.33000000000004</v>
      </c>
      <c r="U7" s="36">
        <v>4242</v>
      </c>
      <c r="V7" s="36">
        <v>1.29</v>
      </c>
      <c r="W7" s="36">
        <v>3288.37</v>
      </c>
      <c r="X7" s="36">
        <v>55.02</v>
      </c>
      <c r="Y7" s="36">
        <v>67.3</v>
      </c>
      <c r="Z7" s="36">
        <v>91.48</v>
      </c>
      <c r="AA7" s="36">
        <v>70.09</v>
      </c>
      <c r="AB7" s="36">
        <v>74.36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1044.8</v>
      </c>
      <c r="BN7" s="36">
        <v>1081.8</v>
      </c>
      <c r="BO7" s="36">
        <v>1015.77</v>
      </c>
      <c r="BP7" s="36">
        <v>20.239999999999998</v>
      </c>
      <c r="BQ7" s="36">
        <v>39.82</v>
      </c>
      <c r="BR7" s="36">
        <v>39.01</v>
      </c>
      <c r="BS7" s="36">
        <v>52.6</v>
      </c>
      <c r="BT7" s="36">
        <v>55.43</v>
      </c>
      <c r="BU7" s="36">
        <v>42.13</v>
      </c>
      <c r="BV7" s="36">
        <v>42.48</v>
      </c>
      <c r="BW7" s="36">
        <v>41.04</v>
      </c>
      <c r="BX7" s="36">
        <v>50.82</v>
      </c>
      <c r="BY7" s="36">
        <v>52.19</v>
      </c>
      <c r="BZ7" s="36">
        <v>52.78</v>
      </c>
      <c r="CA7" s="36">
        <v>536.05999999999995</v>
      </c>
      <c r="CB7" s="36">
        <v>282.33</v>
      </c>
      <c r="CC7" s="36">
        <v>291.42</v>
      </c>
      <c r="CD7" s="36">
        <v>221.67</v>
      </c>
      <c r="CE7" s="36">
        <v>229.18</v>
      </c>
      <c r="CF7" s="36">
        <v>348.41</v>
      </c>
      <c r="CG7" s="36">
        <v>343.8</v>
      </c>
      <c r="CH7" s="36">
        <v>357.08</v>
      </c>
      <c r="CI7" s="36">
        <v>300.52</v>
      </c>
      <c r="CJ7" s="36">
        <v>296.14</v>
      </c>
      <c r="CK7" s="36">
        <v>289.81</v>
      </c>
      <c r="CL7" s="36">
        <v>0</v>
      </c>
      <c r="CM7" s="36">
        <v>81.069999999999993</v>
      </c>
      <c r="CN7" s="36">
        <v>81.069999999999993</v>
      </c>
      <c r="CO7" s="36">
        <v>40.880000000000003</v>
      </c>
      <c r="CP7" s="36">
        <v>55.63</v>
      </c>
      <c r="CQ7" s="36">
        <v>46.85</v>
      </c>
      <c r="CR7" s="36">
        <v>46.06</v>
      </c>
      <c r="CS7" s="36">
        <v>45.95</v>
      </c>
      <c r="CT7" s="36">
        <v>53.24</v>
      </c>
      <c r="CU7" s="36">
        <v>52.31</v>
      </c>
      <c r="CV7" s="36">
        <v>52.74</v>
      </c>
      <c r="CW7" s="36">
        <v>100</v>
      </c>
      <c r="CX7" s="36">
        <v>100</v>
      </c>
      <c r="CY7" s="36">
        <v>100</v>
      </c>
      <c r="CZ7" s="36">
        <v>51.41</v>
      </c>
      <c r="DA7" s="36">
        <v>62.28</v>
      </c>
      <c r="DB7" s="36">
        <v>73.78</v>
      </c>
      <c r="DC7" s="36">
        <v>72.989999999999995</v>
      </c>
      <c r="DD7" s="36">
        <v>71.97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2017-02-20T03:19:51Z</cp:lastPrinted>
  <dcterms:created xsi:type="dcterms:W3CDTF">2017-02-08T03:12:34Z</dcterms:created>
  <dcterms:modified xsi:type="dcterms:W3CDTF">2017-02-22T02:56:39Z</dcterms:modified>
  <cp:category/>
</cp:coreProperties>
</file>