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<sst xmlns="http://schemas.openxmlformats.org/spreadsheetml/2006/main" count="221" uniqueCount="111">
  <si>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</si>
  <si>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</si>
  <si>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</si>
  <si>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</si>
  <si>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</si>
  <si>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</si>
  <si>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</si>
  <si>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</si>
  <si>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</si>
  <si>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</si>
  <si>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</si>
  <si>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</si>
  <si>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</si>
  <si>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</si>
  <si>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</si>
  <si>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</si>
  <si>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</si>
  <si>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</si>
  <si>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</si>
  <si>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</si>
  <si>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</si>
  <si>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</si>
  <si>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</si>
  <si>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</si>
  <si>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</si>
  <si>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</si>
  <si>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</si>
  <si>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</si>
  <si>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</si>
  <si>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</si>
  <si>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</si>
  <si>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</si>
  <si>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</si>
  <si>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</si>
  <si>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</si>
  <si>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</si>
  <si>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</si>
  <si>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</si>
  <si>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</si>
  <si>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</si>
  <si>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</si>
  <si>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</si>
  <si>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</si>
  <si>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</si>
  <si>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</si>
  <si>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</si>
  <si>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</si>
  <si>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</si>
  <si>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</si>
  <si>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</si>
  <si>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</si>
  <si>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</si>
  <si>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</si>
  <si>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</si>
  <si>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</si>
  <si>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</si>
  <si>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</si>
  <si>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</si>
  <si>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</si>
  <si>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</si>
  <si>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</si>
  <si>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</si>
  <si>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</si>
  <si>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</si>
  <si>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</si>
  <si>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</si>
  <si>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</si>
  <si>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</si>
  <si>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</si>
  <si>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</si>
  <si>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</si>
  <si>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</si>
  <si>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</si>
  <si>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</si>
  <si>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</si>
  <si>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</si>
  <si>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</si>
  <si>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</si>
  <si>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</si>
  <si>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</si>
  <si>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</si>
  <si>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</si>
  <si>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</si>
  <si>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</si>
  <si>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</si>
  <si>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</si>
  <si>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</si>
  <si>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</si>
  <si>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</si>
  <si>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</si>
  <si>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</si>
  <si>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</si>
  <si>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</si>
  <si>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</si>
  <si>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</si>
  <si>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</si>
  <si>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多気町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</si>
  <si>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</si>
  <si>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</si>
  <si>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</si>
  <si>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</si>
  <si>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</si>
  <si>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</si>
  <si>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</si>
  <si>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</si>
  <si>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</si>
  <si>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</si>
  <si>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</si>
  <si>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供用開始してから20年を経過しようとしている施設もあり、平成28年度に施設の長寿命化に向けて最適構想整備計画を策定します。
その計画に則って、平成30年度から施設改修を行っていく予定です。</t>
    <rPh sb="28" eb="30">
      <t>ヘイセイ</t>
    </rPh>
    <rPh sb="46" eb="48">
      <t>サイテキ</t>
    </rPh>
    <rPh sb="48" eb="50">
      <t>コウソウ</t>
    </rPh>
    <rPh sb="50" eb="52">
      <t>セイビ</t>
    </rPh>
    <rPh sb="71" eb="73">
      <t>ヘイセイ</t>
    </rPh>
    <rPh sb="75" eb="77">
      <t>ネンド</t>
    </rPh>
    <phoneticPr fontId="4"/>
  </si>
  <si>
    <t>農業集落排水事業については、赤字が続いており一般会計からの繰入金に頼っているのが現状です。必要な経費の30％弱しか料金で賄えておらず、繰入金の額を少しでも減らすため、平成29年4月から料金を改定します。
また、さらなる経営改善を目指すため平成31年度から地方公営企業法の適用を予定しています。</t>
    <rPh sb="67" eb="69">
      <t>クリイレ</t>
    </rPh>
    <rPh sb="69" eb="70">
      <t>キン</t>
    </rPh>
    <rPh sb="71" eb="72">
      <t>ガク</t>
    </rPh>
    <rPh sb="73" eb="74">
      <t>スコ</t>
    </rPh>
    <rPh sb="77" eb="78">
      <t>ヘ</t>
    </rPh>
    <rPh sb="83" eb="85">
      <t>ヘイセイ</t>
    </rPh>
    <rPh sb="87" eb="88">
      <t>ネン</t>
    </rPh>
    <rPh sb="89" eb="90">
      <t>ガツ</t>
    </rPh>
    <rPh sb="109" eb="111">
      <t>ケイエイ</t>
    </rPh>
    <rPh sb="111" eb="113">
      <t>カイゼン</t>
    </rPh>
    <rPh sb="114" eb="116">
      <t>メザ</t>
    </rPh>
    <rPh sb="119" eb="121">
      <t>ヘイセイ</t>
    </rPh>
    <rPh sb="123" eb="125">
      <t>ネンド</t>
    </rPh>
    <rPh sb="127" eb="129">
      <t>チホウ</t>
    </rPh>
    <rPh sb="129" eb="131">
      <t>コウエイ</t>
    </rPh>
    <rPh sb="131" eb="133">
      <t>キギョウ</t>
    </rPh>
    <rPh sb="133" eb="134">
      <t>ホウ</t>
    </rPh>
    <rPh sb="135" eb="137">
      <t>テキヨウ</t>
    </rPh>
    <rPh sb="138" eb="140">
      <t>ヨテイ</t>
    </rPh>
    <phoneticPr fontId="4"/>
  </si>
  <si>
    <t>多気町の農業集落排水事業は6地区で行っています。一番早く供用開始した地区では20年を経過しようとしています。
最適構想整備計画により順次、施設の更新改修を行い施設の長寿命化を行います。
料金改定により施設改修や維持管理費用の財源確保を図ります。
さらなる経営改善のため地方公営企業法の適用に取り組みます。</t>
    <rPh sb="55" eb="57">
      <t>サイテキ</t>
    </rPh>
    <rPh sb="57" eb="59">
      <t>コウソウ</t>
    </rPh>
    <rPh sb="59" eb="61">
      <t>セイビ</t>
    </rPh>
    <rPh sb="61" eb="63">
      <t>ケイカク</t>
    </rPh>
    <rPh sb="66" eb="68">
      <t>ジュンジ</t>
    </rPh>
    <rPh sb="69" eb="71">
      <t>シセツ</t>
    </rPh>
    <rPh sb="72" eb="74">
      <t>コウシン</t>
    </rPh>
    <rPh sb="74" eb="76">
      <t>カイシュウ</t>
    </rPh>
    <rPh sb="77" eb="78">
      <t>オコナ</t>
    </rPh>
    <rPh sb="79" eb="81">
      <t>シセツ</t>
    </rPh>
    <rPh sb="82" eb="83">
      <t>チョウ</t>
    </rPh>
    <rPh sb="83" eb="86">
      <t>ジュミョウカ</t>
    </rPh>
    <rPh sb="87" eb="88">
      <t>オコナ</t>
    </rPh>
    <rPh sb="93" eb="95">
      <t>リョウキン</t>
    </rPh>
    <rPh sb="95" eb="97">
      <t>カイテイ</t>
    </rPh>
    <rPh sb="117" eb="118">
      <t>ハカ</t>
    </rPh>
    <rPh sb="127" eb="129">
      <t>ケイエイ</t>
    </rPh>
    <rPh sb="129" eb="131">
      <t>カイゼン</t>
    </rPh>
    <rPh sb="134" eb="136">
      <t>チホウ</t>
    </rPh>
    <rPh sb="136" eb="138">
      <t>コウエイ</t>
    </rPh>
    <rPh sb="138" eb="140">
      <t>キギョウ</t>
    </rPh>
    <rPh sb="140" eb="141">
      <t>ホウ</t>
    </rPh>
    <rPh sb="142" eb="144">
      <t>テキヨウ</t>
    </rPh>
    <rPh sb="145" eb="146">
      <t>ト</t>
    </rPh>
    <rPh sb="147" eb="148">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</si>
</sst>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078848"/>
        <c:axId val="30425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30078848"/>
        <c:axId val="30425088"/>
      </c:lineChart>
      <c:dateAx>
        <c:axId val="30078848"/>
        <c:scaling>
          <c:orientation val="minMax"/>
        </c:scaling>
        <c:delete val="1"/>
        <c:axPos val="b"/>
        <c:numFmt formatCode="ge" sourceLinked="1"/>
        <c:majorTickMark val="none"/>
        <c:minorTickMark val="none"/>
        <c:tickLblPos val="none"/>
        <c:crossAx val="30425088"/>
        <c:crosses val="autoZero"/>
        <c:auto val="1"/>
        <c:lblOffset val="100"/>
        <c:baseTimeUnit val="years"/>
      </c:dateAx>
      <c:valAx>
        <c:axId val="304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7884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78.73</c:v>
                </c:pt>
                <c:pt idx="1">
                  <c:v>78.73</c:v>
                </c:pt>
                <c:pt idx="2">
                  <c:v>78.73</c:v>
                </c:pt>
                <c:pt idx="3">
                  <c:v>78.73</c:v>
                </c:pt>
                <c:pt idx="4">
                  <c:v>78.73</c:v>
                </c:pt>
              </c:numCache>
            </c:numRef>
          </c:val>
        </c:ser>
        <c:dLbls>
          <c:showLegendKey val="0"/>
          <c:showVal val="0"/>
          <c:showCatName val="0"/>
          <c:showSerName val="0"/>
          <c:showPercent val="0"/>
          <c:showBubbleSize val="0"/>
        </c:dLbls>
        <c:gapWidth val="150"/>
        <c:axId val="30943488"/>
        <c:axId val="3096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0943488"/>
        <c:axId val="30966144"/>
      </c:lineChart>
      <c:dateAx>
        <c:axId val="30943488"/>
        <c:scaling>
          <c:orientation val="minMax"/>
        </c:scaling>
        <c:delete val="1"/>
        <c:axPos val="b"/>
        <c:numFmt formatCode="ge" sourceLinked="1"/>
        <c:majorTickMark val="none"/>
        <c:minorTickMark val="none"/>
        <c:tickLblPos val="none"/>
        <c:crossAx val="30966144"/>
        <c:crosses val="autoZero"/>
        <c:auto val="1"/>
        <c:lblOffset val="100"/>
        <c:baseTimeUnit val="years"/>
      </c:dateAx>
      <c:valAx>
        <c:axId val="3096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94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92.87</c:v>
                </c:pt>
                <c:pt idx="1">
                  <c:v>94.11</c:v>
                </c:pt>
                <c:pt idx="2">
                  <c:v>94</c:v>
                </c:pt>
                <c:pt idx="3">
                  <c:v>91.56</c:v>
                </c:pt>
                <c:pt idx="4">
                  <c:v>93.23</c:v>
                </c:pt>
              </c:numCache>
            </c:numRef>
          </c:val>
        </c:ser>
        <c:dLbls>
          <c:showLegendKey val="0"/>
          <c:showVal val="0"/>
          <c:showCatName val="0"/>
          <c:showSerName val="0"/>
          <c:showPercent val="0"/>
          <c:showBubbleSize val="0"/>
        </c:dLbls>
        <c:gapWidth val="150"/>
        <c:axId val="31012736"/>
        <c:axId val="3101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1012736"/>
        <c:axId val="31014912"/>
      </c:lineChart>
      <c:dateAx>
        <c:axId val="31012736"/>
        <c:scaling>
          <c:orientation val="minMax"/>
        </c:scaling>
        <c:delete val="1"/>
        <c:axPos val="b"/>
        <c:numFmt formatCode="ge" sourceLinked="1"/>
        <c:majorTickMark val="none"/>
        <c:minorTickMark val="none"/>
        <c:tickLblPos val="none"/>
        <c:crossAx val="31014912"/>
        <c:crosses val="autoZero"/>
        <c:auto val="1"/>
        <c:lblOffset val="100"/>
        <c:baseTimeUnit val="years"/>
      </c:dateAx>
      <c:valAx>
        <c:axId val="3101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1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85.14</c:v>
                </c:pt>
                <c:pt idx="1">
                  <c:v>86.6</c:v>
                </c:pt>
                <c:pt idx="2">
                  <c:v>88.07</c:v>
                </c:pt>
                <c:pt idx="3">
                  <c:v>82.91</c:v>
                </c:pt>
                <c:pt idx="4">
                  <c:v>83.51</c:v>
                </c:pt>
              </c:numCache>
            </c:numRef>
          </c:val>
        </c:ser>
        <c:dLbls>
          <c:showLegendKey val="0"/>
          <c:showVal val="0"/>
          <c:showCatName val="0"/>
          <c:showSerName val="0"/>
          <c:showPercent val="0"/>
          <c:showBubbleSize val="0"/>
        </c:dLbls>
        <c:gapWidth val="150"/>
        <c:axId val="30459392"/>
        <c:axId val="30461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459392"/>
        <c:axId val="30461312"/>
      </c:lineChart>
      <c:dateAx>
        <c:axId val="30459392"/>
        <c:scaling>
          <c:orientation val="minMax"/>
        </c:scaling>
        <c:delete val="1"/>
        <c:axPos val="b"/>
        <c:numFmt formatCode="ge" sourceLinked="1"/>
        <c:majorTickMark val="none"/>
        <c:minorTickMark val="none"/>
        <c:tickLblPos val="none"/>
        <c:crossAx val="30461312"/>
        <c:crosses val="autoZero"/>
        <c:auto val="1"/>
        <c:lblOffset val="100"/>
        <c:baseTimeUnit val="years"/>
      </c:dateAx>
      <c:valAx>
        <c:axId val="30461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26944"/>
        <c:axId val="3062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26944"/>
        <c:axId val="30628864"/>
      </c:lineChart>
      <c:dateAx>
        <c:axId val="30626944"/>
        <c:scaling>
          <c:orientation val="minMax"/>
        </c:scaling>
        <c:delete val="1"/>
        <c:axPos val="b"/>
        <c:numFmt formatCode="ge" sourceLinked="1"/>
        <c:majorTickMark val="none"/>
        <c:minorTickMark val="none"/>
        <c:tickLblPos val="none"/>
        <c:crossAx val="30628864"/>
        <c:crosses val="autoZero"/>
        <c:auto val="1"/>
        <c:lblOffset val="100"/>
        <c:baseTimeUnit val="years"/>
      </c:dateAx>
      <c:valAx>
        <c:axId val="3062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2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671616"/>
        <c:axId val="3067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671616"/>
        <c:axId val="30673536"/>
      </c:lineChart>
      <c:dateAx>
        <c:axId val="30671616"/>
        <c:scaling>
          <c:orientation val="minMax"/>
        </c:scaling>
        <c:delete val="1"/>
        <c:axPos val="b"/>
        <c:numFmt formatCode="ge" sourceLinked="1"/>
        <c:majorTickMark val="none"/>
        <c:minorTickMark val="none"/>
        <c:tickLblPos val="none"/>
        <c:crossAx val="30673536"/>
        <c:crosses val="autoZero"/>
        <c:auto val="1"/>
        <c:lblOffset val="100"/>
        <c:baseTimeUnit val="years"/>
      </c:dateAx>
      <c:valAx>
        <c:axId val="3067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0710016"/>
        <c:axId val="30720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0710016"/>
        <c:axId val="30720384"/>
      </c:lineChart>
      <c:dateAx>
        <c:axId val="30710016"/>
        <c:scaling>
          <c:orientation val="minMax"/>
        </c:scaling>
        <c:delete val="1"/>
        <c:axPos val="b"/>
        <c:numFmt formatCode="ge" sourceLinked="1"/>
        <c:majorTickMark val="none"/>
        <c:minorTickMark val="none"/>
        <c:tickLblPos val="none"/>
        <c:crossAx val="30720384"/>
        <c:crosses val="autoZero"/>
        <c:auto val="1"/>
        <c:lblOffset val="100"/>
        <c:baseTimeUnit val="years"/>
      </c:dateAx>
      <c:valAx>
        <c:axId val="3072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082752"/>
        <c:axId val="3108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082752"/>
        <c:axId val="31089024"/>
      </c:lineChart>
      <c:dateAx>
        <c:axId val="31082752"/>
        <c:scaling>
          <c:orientation val="minMax"/>
        </c:scaling>
        <c:delete val="1"/>
        <c:axPos val="b"/>
        <c:numFmt formatCode="ge" sourceLinked="1"/>
        <c:majorTickMark val="none"/>
        <c:minorTickMark val="none"/>
        <c:tickLblPos val="none"/>
        <c:crossAx val="31089024"/>
        <c:crosses val="autoZero"/>
        <c:auto val="1"/>
        <c:lblOffset val="100"/>
        <c:baseTimeUnit val="years"/>
      </c:dateAx>
      <c:valAx>
        <c:axId val="3108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082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formatCode="#,##0.00;&quot;△&quot;#,##0.00;&quot;-&quot;">
                  <c:v>678.15</c:v>
                </c:pt>
                <c:pt idx="1">
                  <c:v>0</c:v>
                </c:pt>
                <c:pt idx="2">
                  <c:v>0</c:v>
                </c:pt>
                <c:pt idx="3">
                  <c:v>0</c:v>
                </c:pt>
                <c:pt idx="4">
                  <c:v>0</c:v>
                </c:pt>
              </c:numCache>
            </c:numRef>
          </c:val>
        </c:ser>
        <c:dLbls>
          <c:showLegendKey val="0"/>
          <c:showVal val="0"/>
          <c:showCatName val="0"/>
          <c:showSerName val="0"/>
          <c:showPercent val="0"/>
          <c:showBubbleSize val="0"/>
        </c:dLbls>
        <c:gapWidth val="150"/>
        <c:axId val="31121408"/>
        <c:axId val="3112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31121408"/>
        <c:axId val="31123328"/>
      </c:lineChart>
      <c:dateAx>
        <c:axId val="31121408"/>
        <c:scaling>
          <c:orientation val="minMax"/>
        </c:scaling>
        <c:delete val="1"/>
        <c:axPos val="b"/>
        <c:numFmt formatCode="ge" sourceLinked="1"/>
        <c:majorTickMark val="none"/>
        <c:minorTickMark val="none"/>
        <c:tickLblPos val="none"/>
        <c:crossAx val="31123328"/>
        <c:crosses val="autoZero"/>
        <c:auto val="1"/>
        <c:lblOffset val="100"/>
        <c:baseTimeUnit val="years"/>
      </c:dateAx>
      <c:valAx>
        <c:axId val="3112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12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24.65</c:v>
                </c:pt>
                <c:pt idx="1">
                  <c:v>28</c:v>
                </c:pt>
                <c:pt idx="2">
                  <c:v>28.97</c:v>
                </c:pt>
                <c:pt idx="3">
                  <c:v>27.07</c:v>
                </c:pt>
                <c:pt idx="4">
                  <c:v>29.67</c:v>
                </c:pt>
              </c:numCache>
            </c:numRef>
          </c:val>
        </c:ser>
        <c:dLbls>
          <c:showLegendKey val="0"/>
          <c:showVal val="0"/>
          <c:showCatName val="0"/>
          <c:showSerName val="0"/>
          <c:showPercent val="0"/>
          <c:showBubbleSize val="0"/>
        </c:dLbls>
        <c:gapWidth val="150"/>
        <c:axId val="30825856"/>
        <c:axId val="30832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0825856"/>
        <c:axId val="30832128"/>
      </c:lineChart>
      <c:dateAx>
        <c:axId val="30825856"/>
        <c:scaling>
          <c:orientation val="minMax"/>
        </c:scaling>
        <c:delete val="1"/>
        <c:axPos val="b"/>
        <c:numFmt formatCode="ge" sourceLinked="1"/>
        <c:majorTickMark val="none"/>
        <c:minorTickMark val="none"/>
        <c:tickLblPos val="none"/>
        <c:crossAx val="30832128"/>
        <c:crosses val="autoZero"/>
        <c:auto val="1"/>
        <c:lblOffset val="100"/>
        <c:baseTimeUnit val="years"/>
      </c:dateAx>
      <c:valAx>
        <c:axId val="30832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526.79999999999995</c:v>
                </c:pt>
                <c:pt idx="1">
                  <c:v>469.97</c:v>
                </c:pt>
                <c:pt idx="2">
                  <c:v>454.63</c:v>
                </c:pt>
                <c:pt idx="3">
                  <c:v>494.26</c:v>
                </c:pt>
                <c:pt idx="4">
                  <c:v>456.59</c:v>
                </c:pt>
              </c:numCache>
            </c:numRef>
          </c:val>
        </c:ser>
        <c:dLbls>
          <c:showLegendKey val="0"/>
          <c:showVal val="0"/>
          <c:showCatName val="0"/>
          <c:showSerName val="0"/>
          <c:showPercent val="0"/>
          <c:showBubbleSize val="0"/>
        </c:dLbls>
        <c:gapWidth val="150"/>
        <c:axId val="30857856"/>
        <c:axId val="30864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0857856"/>
        <c:axId val="30864128"/>
      </c:lineChart>
      <c:dateAx>
        <c:axId val="30857856"/>
        <c:scaling>
          <c:orientation val="minMax"/>
        </c:scaling>
        <c:delete val="1"/>
        <c:axPos val="b"/>
        <c:numFmt formatCode="ge" sourceLinked="1"/>
        <c:majorTickMark val="none"/>
        <c:minorTickMark val="none"/>
        <c:tickLblPos val="none"/>
        <c:crossAx val="30864128"/>
        <c:crosses val="autoZero"/>
        <c:auto val="1"/>
        <c:lblOffset val="100"/>
        <c:baseTimeUnit val="years"/>
      </c:dateAx>
      <c:valAx>
        <c:axId val="30864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5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多気町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15100</v>
      </c>
      <c r="AM8" s="47"/>
      <c r="AN8" s="47"/>
      <c r="AO8" s="47"/>
      <c r="AP8" s="47"/>
      <c r="AQ8" s="47"/>
      <c r="AR8" s="47"/>
      <c r="AS8" s="47"/>
      <c r="AT8" s="43">
        <f>データ!S6</f>
        <v>103.06</v>
      </c>
      <c r="AU8" s="43"/>
      <c r="AV8" s="43"/>
      <c r="AW8" s="43"/>
      <c r="AX8" s="43"/>
      <c r="AY8" s="43"/>
      <c r="AZ8" s="43"/>
      <c r="BA8" s="43"/>
      <c r="BB8" s="43">
        <f>データ!T6</f>
        <v>146.52000000000001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18.54</v>
      </c>
      <c r="Q10" s="43"/>
      <c r="R10" s="43"/>
      <c r="S10" s="43"/>
      <c r="T10" s="43"/>
      <c r="U10" s="43"/>
      <c r="V10" s="43"/>
      <c r="W10" s="43">
        <f>データ!P6</f>
        <v>100</v>
      </c>
      <c r="X10" s="43"/>
      <c r="Y10" s="43"/>
      <c r="Z10" s="43"/>
      <c r="AA10" s="43"/>
      <c r="AB10" s="43"/>
      <c r="AC10" s="43"/>
      <c r="AD10" s="47">
        <f>データ!Q6</f>
        <v>2484</v>
      </c>
      <c r="AE10" s="47"/>
      <c r="AF10" s="47"/>
      <c r="AG10" s="47"/>
      <c r="AH10" s="47"/>
      <c r="AI10" s="47"/>
      <c r="AJ10" s="47"/>
      <c r="AK10" s="2"/>
      <c r="AL10" s="47">
        <f>データ!U6</f>
        <v>2791</v>
      </c>
      <c r="AM10" s="47"/>
      <c r="AN10" s="47"/>
      <c r="AO10" s="47"/>
      <c r="AP10" s="47"/>
      <c r="AQ10" s="47"/>
      <c r="AR10" s="47"/>
      <c r="AS10" s="47"/>
      <c r="AT10" s="43">
        <f>データ!V6</f>
        <v>1.52</v>
      </c>
      <c r="AU10" s="43"/>
      <c r="AV10" s="43"/>
      <c r="AW10" s="43"/>
      <c r="AX10" s="43"/>
      <c r="AY10" s="43"/>
      <c r="AZ10" s="43"/>
      <c r="BA10" s="43"/>
      <c r="BB10" s="43">
        <f>データ!W6</f>
        <v>1836.18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244414</v>
      </c>
      <c r="D6" s="31">
        <f t="shared" si="3"/>
        <v>47</v>
      </c>
      <c r="E6" s="31">
        <f t="shared" si="3"/>
        <v>17</v>
      </c>
      <c r="F6" s="31">
        <f t="shared" si="3"/>
        <v>5</v>
      </c>
      <c r="G6" s="31">
        <f t="shared" si="3"/>
        <v>0</v>
      </c>
      <c r="H6" s="31" t="str">
        <f t="shared" si="3"/>
        <v>三重県　多気町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18.54</v>
      </c>
      <c r="P6" s="32">
        <f t="shared" si="3"/>
        <v>100</v>
      </c>
      <c r="Q6" s="32">
        <f t="shared" si="3"/>
        <v>2484</v>
      </c>
      <c r="R6" s="32">
        <f t="shared" si="3"/>
        <v>15100</v>
      </c>
      <c r="S6" s="32">
        <f t="shared" si="3"/>
        <v>103.06</v>
      </c>
      <c r="T6" s="32">
        <f t="shared" si="3"/>
        <v>146.52000000000001</v>
      </c>
      <c r="U6" s="32">
        <f t="shared" si="3"/>
        <v>2791</v>
      </c>
      <c r="V6" s="32">
        <f t="shared" si="3"/>
        <v>1.52</v>
      </c>
      <c r="W6" s="32">
        <f t="shared" si="3"/>
        <v>1836.18</v>
      </c>
      <c r="X6" s="33">
        <f>IF(X7="",NA(),X7)</f>
        <v>85.14</v>
      </c>
      <c r="Y6" s="33">
        <f t="shared" ref="Y6:AG6" si="4">IF(Y7="",NA(),Y7)</f>
        <v>86.6</v>
      </c>
      <c r="Z6" s="33">
        <f t="shared" si="4"/>
        <v>88.07</v>
      </c>
      <c r="AA6" s="33">
        <f t="shared" si="4"/>
        <v>82.91</v>
      </c>
      <c r="AB6" s="33">
        <f t="shared" si="4"/>
        <v>83.51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678.15</v>
      </c>
      <c r="BF6" s="32">
        <f t="shared" ref="BF6:BN6" si="7">IF(BF7="",NA(),BF7)</f>
        <v>0</v>
      </c>
      <c r="BG6" s="32">
        <f t="shared" si="7"/>
        <v>0</v>
      </c>
      <c r="BH6" s="32">
        <f t="shared" si="7"/>
        <v>0</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24.65</v>
      </c>
      <c r="BQ6" s="33">
        <f t="shared" ref="BQ6:BY6" si="8">IF(BQ7="",NA(),BQ7)</f>
        <v>28</v>
      </c>
      <c r="BR6" s="33">
        <f t="shared" si="8"/>
        <v>28.97</v>
      </c>
      <c r="BS6" s="33">
        <f t="shared" si="8"/>
        <v>27.07</v>
      </c>
      <c r="BT6" s="33">
        <f t="shared" si="8"/>
        <v>29.67</v>
      </c>
      <c r="BU6" s="33">
        <f t="shared" si="8"/>
        <v>51.56</v>
      </c>
      <c r="BV6" s="33">
        <f t="shared" si="8"/>
        <v>51.03</v>
      </c>
      <c r="BW6" s="33">
        <f t="shared" si="8"/>
        <v>50.9</v>
      </c>
      <c r="BX6" s="33">
        <f t="shared" si="8"/>
        <v>50.82</v>
      </c>
      <c r="BY6" s="33">
        <f t="shared" si="8"/>
        <v>52.19</v>
      </c>
      <c r="BZ6" s="32" t="str">
        <f>IF(BZ7="","",IF(BZ7="-","【-】","【"&amp;SUBSTITUTE(TEXT(BZ7,"#,##0.00"),"-","△")&amp;"】"))</f>
        <v>【52.78】</v>
      </c>
      <c r="CA6" s="33">
        <f>IF(CA7="",NA(),CA7)</f>
        <v>526.79999999999995</v>
      </c>
      <c r="CB6" s="33">
        <f t="shared" ref="CB6:CJ6" si="9">IF(CB7="",NA(),CB7)</f>
        <v>469.97</v>
      </c>
      <c r="CC6" s="33">
        <f t="shared" si="9"/>
        <v>454.63</v>
      </c>
      <c r="CD6" s="33">
        <f t="shared" si="9"/>
        <v>494.26</v>
      </c>
      <c r="CE6" s="33">
        <f t="shared" si="9"/>
        <v>456.59</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78.73</v>
      </c>
      <c r="CM6" s="33">
        <f t="shared" ref="CM6:CU6" si="10">IF(CM7="",NA(),CM7)</f>
        <v>78.73</v>
      </c>
      <c r="CN6" s="33">
        <f t="shared" si="10"/>
        <v>78.73</v>
      </c>
      <c r="CO6" s="33">
        <f t="shared" si="10"/>
        <v>78.73</v>
      </c>
      <c r="CP6" s="33">
        <f t="shared" si="10"/>
        <v>78.73</v>
      </c>
      <c r="CQ6" s="33">
        <f t="shared" si="10"/>
        <v>55.2</v>
      </c>
      <c r="CR6" s="33">
        <f t="shared" si="10"/>
        <v>54.74</v>
      </c>
      <c r="CS6" s="33">
        <f t="shared" si="10"/>
        <v>53.78</v>
      </c>
      <c r="CT6" s="33">
        <f t="shared" si="10"/>
        <v>53.24</v>
      </c>
      <c r="CU6" s="33">
        <f t="shared" si="10"/>
        <v>52.31</v>
      </c>
      <c r="CV6" s="32" t="str">
        <f>IF(CV7="","",IF(CV7="-","【-】","【"&amp;SUBSTITUTE(TEXT(CV7,"#,##0.00"),"-","△")&amp;"】"))</f>
        <v>【52.74】</v>
      </c>
      <c r="CW6" s="33">
        <f>IF(CW7="",NA(),CW7)</f>
        <v>92.87</v>
      </c>
      <c r="CX6" s="33">
        <f t="shared" ref="CX6:DF6" si="11">IF(CX7="",NA(),CX7)</f>
        <v>94.11</v>
      </c>
      <c r="CY6" s="33">
        <f t="shared" si="11"/>
        <v>94</v>
      </c>
      <c r="CZ6" s="33">
        <f t="shared" si="11"/>
        <v>91.56</v>
      </c>
      <c r="DA6" s="33">
        <f t="shared" si="11"/>
        <v>93.23</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244414</v>
      </c>
      <c r="D7" s="35">
        <v>47</v>
      </c>
      <c r="E7" s="35">
        <v>17</v>
      </c>
      <c r="F7" s="35">
        <v>5</v>
      </c>
      <c r="G7" s="35">
        <v>0</v>
      </c>
      <c r="H7" s="35" t="s">
        <v>96</v>
      </c>
      <c r="I7" s="35" t="s">
        <v>97</v>
      </c>
      <c r="J7" s="35" t="s">
        <v>98</v>
      </c>
      <c r="K7" s="35" t="s">
        <v>99</v>
      </c>
      <c r="L7" s="35" t="s">
        <v>100</v>
      </c>
      <c r="M7" s="36" t="s">
        <v>101</v>
      </c>
      <c r="N7" s="36" t="s">
        <v>102</v>
      </c>
      <c r="O7" s="36">
        <v>18.54</v>
      </c>
      <c r="P7" s="36">
        <v>100</v>
      </c>
      <c r="Q7" s="36">
        <v>2484</v>
      </c>
      <c r="R7" s="36">
        <v>15100</v>
      </c>
      <c r="S7" s="36">
        <v>103.06</v>
      </c>
      <c r="T7" s="36">
        <v>146.52000000000001</v>
      </c>
      <c r="U7" s="36">
        <v>2791</v>
      </c>
      <c r="V7" s="36">
        <v>1.52</v>
      </c>
      <c r="W7" s="36">
        <v>1836.18</v>
      </c>
      <c r="X7" s="36">
        <v>85.14</v>
      </c>
      <c r="Y7" s="36">
        <v>86.6</v>
      </c>
      <c r="Z7" s="36">
        <v>88.07</v>
      </c>
      <c r="AA7" s="36">
        <v>82.91</v>
      </c>
      <c r="AB7" s="36">
        <v>83.51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678.15</v>
      </c>
      <c r="BF7" s="36">
        <v>0</v>
      </c>
      <c r="BG7" s="36">
        <v>0</v>
      </c>
      <c r="BH7" s="36">
        <v>0</v>
      </c>
      <c r="BI7" s="36">
        <v>0</v>
      </c>
      <c r="BJ7" s="36">
        <v>1239.2</v>
      </c>
      <c r="BK7" s="36">
        <v>1197.82</v>
      </c>
      <c r="BL7" s="36">
        <v>1126.77</v>
      </c>
      <c r="BM7" s="36">
        <v>1044.8</v>
      </c>
      <c r="BN7" s="36">
        <v>1081.8</v>
      </c>
      <c r="BO7" s="36">
        <v>1015.77</v>
      </c>
      <c r="BP7" s="36">
        <v>24.65</v>
      </c>
      <c r="BQ7" s="36">
        <v>28</v>
      </c>
      <c r="BR7" s="36">
        <v>28.97</v>
      </c>
      <c r="BS7" s="36">
        <v>27.07</v>
      </c>
      <c r="BT7" s="36">
        <v>29.67</v>
      </c>
      <c r="BU7" s="36">
        <v>51.56</v>
      </c>
      <c r="BV7" s="36">
        <v>51.03</v>
      </c>
      <c r="BW7" s="36">
        <v>50.9</v>
      </c>
      <c r="BX7" s="36">
        <v>50.82</v>
      </c>
      <c r="BY7" s="36">
        <v>52.19</v>
      </c>
      <c r="BZ7" s="36">
        <v>52.78</v>
      </c>
      <c r="CA7" s="36">
        <v>526.79999999999995</v>
      </c>
      <c r="CB7" s="36">
        <v>469.97</v>
      </c>
      <c r="CC7" s="36">
        <v>454.63</v>
      </c>
      <c r="CD7" s="36">
        <v>494.26</v>
      </c>
      <c r="CE7" s="36">
        <v>456.59</v>
      </c>
      <c r="CF7" s="36">
        <v>283.26</v>
      </c>
      <c r="CG7" s="36">
        <v>289.60000000000002</v>
      </c>
      <c r="CH7" s="36">
        <v>293.27</v>
      </c>
      <c r="CI7" s="36">
        <v>300.52</v>
      </c>
      <c r="CJ7" s="36">
        <v>296.14</v>
      </c>
      <c r="CK7" s="36">
        <v>289.81</v>
      </c>
      <c r="CL7" s="36">
        <v>78.73</v>
      </c>
      <c r="CM7" s="36">
        <v>78.73</v>
      </c>
      <c r="CN7" s="36">
        <v>78.73</v>
      </c>
      <c r="CO7" s="36">
        <v>78.73</v>
      </c>
      <c r="CP7" s="36">
        <v>78.73</v>
      </c>
      <c r="CQ7" s="36">
        <v>55.2</v>
      </c>
      <c r="CR7" s="36">
        <v>54.74</v>
      </c>
      <c r="CS7" s="36">
        <v>53.78</v>
      </c>
      <c r="CT7" s="36">
        <v>53.24</v>
      </c>
      <c r="CU7" s="36">
        <v>52.31</v>
      </c>
      <c r="CV7" s="36">
        <v>52.74</v>
      </c>
      <c r="CW7" s="36">
        <v>92.87</v>
      </c>
      <c r="CX7" s="36">
        <v>94.11</v>
      </c>
      <c r="CY7" s="36">
        <v>94</v>
      </c>
      <c r="CZ7" s="36">
        <v>91.56</v>
      </c>
      <c r="DA7" s="36">
        <v>93.23</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2017-02-08T03:12:33Z</dcterms:created>
  <dcterms:modified xsi:type="dcterms:W3CDTF">2017-02-22T02:56:28Z</dcterms:modified>
</cp:coreProperties>
</file>