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P6" i="5"/>
  <c r="O6" i="5"/>
  <c r="N6" i="5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W10" i="4"/>
  <c r="P10" i="4"/>
  <c r="I10" i="4"/>
  <c r="B10" i="4"/>
  <c r="BB8" i="4"/>
  <c r="AT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<sst xmlns="http://schemas.openxmlformats.org/spreadsheetml/2006/main" count="242" uniqueCount="110">
  <si>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</si>
  <si>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</si>
  <si>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</si>
  <si>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</si>
  <si>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</si>
  <si>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</si>
  <si>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</si>
  <si>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</si>
  <si>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</si>
  <si>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</si>
  <si>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</si>
  <si>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</si>
  <si>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</si>
  <si>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</si>
  <si>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</si>
  <si>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</si>
  <si>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</si>
  <si>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</si>
  <si>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</si>
  <si>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</si>
  <si>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</si>
  <si>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</si>
  <si>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</si>
  <si>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</si>
  <si>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</si>
  <si>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</si>
  <si>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</si>
  <si>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</si>
  <si>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</si>
  <si>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</si>
  <si>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</si>
  <si>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</si>
  <si>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</si>
  <si>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</si>
  <si>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</si>
  <si>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</si>
  <si>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</si>
  <si>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</si>
  <si>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</si>
  <si>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</si>
  <si>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</si>
  <si>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</si>
  <si>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</si>
  <si>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</si>
  <si>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</si>
  <si>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</si>
  <si>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</si>
  <si>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</si>
  <si>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</si>
  <si>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</si>
  <si>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</si>
  <si>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</si>
  <si>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</si>
  <si>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</si>
  <si>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</si>
  <si>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</si>
  <si>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</si>
  <si>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</si>
  <si>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</si>
  <si>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</si>
  <si>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</si>
  <si>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</si>
  <si>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</si>
  <si>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</si>
  <si>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</si>
  <si>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</si>
  <si>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</si>
  <si>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</si>
  <si>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</si>
  <si>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</si>
  <si>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</si>
  <si>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</si>
  <si>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</si>
  <si>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</si>
  <si>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</si>
  <si>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</si>
  <si>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</si>
  <si>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</si>
  <si>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</si>
  <si>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</si>
  <si>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</si>
  <si>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</si>
  <si>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</si>
  <si>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</si>
  <si>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</si>
  <si>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</si>
  <si>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</si>
  <si>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</si>
  <si>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</si>
  <si>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</si>
  <si>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</si>
  <si>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</si>
  <si>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</si>
  <si>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</si>
  <si>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</si>
  <si>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</si>
  <si>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鈴鹿市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</si>
  <si>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</si>
  <si>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</si>
  <si>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</si>
  <si>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</si>
  <si>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</si>
  <si>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</si>
  <si>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</si>
  <si>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</si>
  <si>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</si>
  <si>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</si>
  <si>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農業集落排水事業は，平成6年度から一部地域での供用を開始し，平成27度末での普及率は9.23%である。　
　経費回収率は，100％を大幅に下回っており，使用料収入では，資本費はもとより，維持管理費も賄えない状況であり，一般会計からの繰入金に依存する経営となっている。また，処理地区ごとに処理場を有するため，運転管理委託費，動力費等の多額の維持管理費が必要となっている。
　汚水処理原価については，公共下水道事業と比較して，約2倍である。</t>
    <phoneticPr fontId="4"/>
  </si>
  <si>
    <t>　持続可能な農業集落排水事業を経営するためには，接続率の向上，維持管理費の削減，受益と負担のあり方などの見直しが必要となってくる。
　28年度から経営戦略の策定のため審議会を設置し，維持管理計画や使用料体系の検討をおこない，健全化に向けた取組みを進める。</t>
    <phoneticPr fontId="4"/>
  </si>
  <si>
    <t>　農業集落排水事業の供用開始時期は，平成6年度からで，管渠施設等は法定耐用年数の半分にも満たないものが多い。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</si>
</sst>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68160"/>
        <c:axId val="7734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68160"/>
        <c:axId val="77348864"/>
      </c:lineChart>
      <c:dateAx>
        <c:axId val="7706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348864"/>
        <c:crosses val="autoZero"/>
        <c:auto val="1"/>
        <c:lblOffset val="100"/>
        <c:baseTimeUnit val="years"/>
      </c:dateAx>
      <c:valAx>
        <c:axId val="7734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06816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63.94</c:v>
                </c:pt>
                <c:pt idx="2">
                  <c:v>63.36</c:v>
                </c:pt>
                <c:pt idx="3">
                  <c:v>60.3</c:v>
                </c:pt>
                <c:pt idx="4">
                  <c:v>56.24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88416"/>
        <c:axId val="8660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88416"/>
        <c:axId val="86606976"/>
      </c:lineChart>
      <c:dateAx>
        <c:axId val="8658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06976"/>
        <c:crosses val="autoZero"/>
        <c:auto val="1"/>
        <c:lblOffset val="100"/>
        <c:baseTimeUnit val="years"/>
      </c:dateAx>
      <c:valAx>
        <c:axId val="8660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8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87.25</c:v>
                </c:pt>
                <c:pt idx="2">
                  <c:v>88.69</c:v>
                </c:pt>
                <c:pt idx="3">
                  <c:v>89.94</c:v>
                </c:pt>
                <c:pt idx="4">
                  <c:v>84.55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15712"/>
        <c:axId val="8691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15712"/>
        <c:axId val="86917888"/>
      </c:lineChart>
      <c:dateAx>
        <c:axId val="8691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17888"/>
        <c:crosses val="autoZero"/>
        <c:auto val="1"/>
        <c:lblOffset val="100"/>
        <c:baseTimeUnit val="years"/>
      </c:dateAx>
      <c:valAx>
        <c:axId val="8691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1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98.5</c:v>
                </c:pt>
                <c:pt idx="2">
                  <c:v>98.62</c:v>
                </c:pt>
                <c:pt idx="3">
                  <c:v>107.08</c:v>
                </c:pt>
                <c:pt idx="4">
                  <c:v>107.99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79072"/>
        <c:axId val="7738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92.74</c:v>
                </c:pt>
                <c:pt idx="2">
                  <c:v>93.62</c:v>
                </c:pt>
                <c:pt idx="3">
                  <c:v>97.53</c:v>
                </c:pt>
                <c:pt idx="4">
                  <c:v>99.64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79072"/>
        <c:axId val="77380992"/>
      </c:lineChart>
      <c:dateAx>
        <c:axId val="7737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380992"/>
        <c:crosses val="autoZero"/>
        <c:auto val="1"/>
        <c:lblOffset val="100"/>
        <c:baseTimeUnit val="years"/>
      </c:dateAx>
      <c:valAx>
        <c:axId val="7738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37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1.61</c:v>
                </c:pt>
                <c:pt idx="2">
                  <c:v>3.09</c:v>
                </c:pt>
                <c:pt idx="3">
                  <c:v>9.9700000000000006</c:v>
                </c:pt>
                <c:pt idx="4">
                  <c:v>12.62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15552"/>
        <c:axId val="7741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</c:v>
                </c:pt>
                <c:pt idx="2">
                  <c:v>10.11</c:v>
                </c:pt>
                <c:pt idx="3">
                  <c:v>20.68</c:v>
                </c:pt>
                <c:pt idx="4">
                  <c:v>22.41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15552"/>
        <c:axId val="77417472"/>
      </c:lineChart>
      <c:dateAx>
        <c:axId val="7741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417472"/>
        <c:crosses val="autoZero"/>
        <c:auto val="1"/>
        <c:lblOffset val="100"/>
        <c:baseTimeUnit val="years"/>
      </c:dateAx>
      <c:valAx>
        <c:axId val="7741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41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60224"/>
        <c:axId val="7746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0.09</c:v>
                </c:pt>
                <c:pt idx="2">
                  <c:v>0.08</c:v>
                </c:pt>
                <c:pt idx="3">
                  <c:v>0.08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60224"/>
        <c:axId val="77462144"/>
      </c:lineChart>
      <c:dateAx>
        <c:axId val="7746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462144"/>
        <c:crosses val="autoZero"/>
        <c:auto val="1"/>
        <c:lblOffset val="100"/>
        <c:baseTimeUnit val="years"/>
      </c:dateAx>
      <c:valAx>
        <c:axId val="7746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46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7.04</c:v>
                </c:pt>
                <c:pt idx="2">
                  <c:v>12.68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83008"/>
        <c:axId val="8628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243.13</c:v>
                </c:pt>
                <c:pt idx="2">
                  <c:v>280.08</c:v>
                </c:pt>
                <c:pt idx="3">
                  <c:v>223.09</c:v>
                </c:pt>
                <c:pt idx="4">
                  <c:v>214.61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83008"/>
        <c:axId val="86284928"/>
      </c:lineChart>
      <c:dateAx>
        <c:axId val="8628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84928"/>
        <c:crosses val="autoZero"/>
        <c:auto val="1"/>
        <c:lblOffset val="100"/>
        <c:baseTimeUnit val="years"/>
      </c:dateAx>
      <c:valAx>
        <c:axId val="8628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8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137.41</c:v>
                </c:pt>
                <c:pt idx="2">
                  <c:v>142.71</c:v>
                </c:pt>
                <c:pt idx="3">
                  <c:v>67.599999999999994</c:v>
                </c:pt>
                <c:pt idx="4">
                  <c:v>57.44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36640"/>
        <c:axId val="8633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162.52000000000001</c:v>
                </c:pt>
                <c:pt idx="2">
                  <c:v>124.2</c:v>
                </c:pt>
                <c:pt idx="3">
                  <c:v>33.03</c:v>
                </c:pt>
                <c:pt idx="4">
                  <c:v>29.45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36640"/>
        <c:axId val="86338560"/>
      </c:lineChart>
      <c:dateAx>
        <c:axId val="8633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38560"/>
        <c:crosses val="autoZero"/>
        <c:auto val="1"/>
        <c:lblOffset val="100"/>
        <c:baseTimeUnit val="years"/>
      </c:dateAx>
      <c:valAx>
        <c:axId val="8633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3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277.5</c:v>
                </c:pt>
                <c:pt idx="2">
                  <c:v>277.58999999999997</c:v>
                </c:pt>
                <c:pt idx="3">
                  <c:v>381.25</c:v>
                </c:pt>
                <c:pt idx="4">
                  <c:v>272.98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73120"/>
        <c:axId val="8637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73120"/>
        <c:axId val="86375040"/>
      </c:lineChart>
      <c:dateAx>
        <c:axId val="8637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75040"/>
        <c:crosses val="autoZero"/>
        <c:auto val="1"/>
        <c:lblOffset val="100"/>
        <c:baseTimeUnit val="years"/>
      </c:dateAx>
      <c:valAx>
        <c:axId val="8637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7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41.44</c:v>
                </c:pt>
                <c:pt idx="2">
                  <c:v>48.98</c:v>
                </c:pt>
                <c:pt idx="3">
                  <c:v>42.61</c:v>
                </c:pt>
                <c:pt idx="4">
                  <c:v>40.74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05504"/>
        <c:axId val="8640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05504"/>
        <c:axId val="86407424"/>
      </c:lineChart>
      <c:dateAx>
        <c:axId val="8640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07424"/>
        <c:crosses val="autoZero"/>
        <c:auto val="1"/>
        <c:lblOffset val="100"/>
        <c:baseTimeUnit val="years"/>
      </c:dateAx>
      <c:valAx>
        <c:axId val="8640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0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293.22000000000003</c:v>
                </c:pt>
                <c:pt idx="2">
                  <c:v>247.84</c:v>
                </c:pt>
                <c:pt idx="3">
                  <c:v>284.74</c:v>
                </c:pt>
                <c:pt idx="4">
                  <c:v>297.67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37248"/>
        <c:axId val="8657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37248"/>
        <c:axId val="86574592"/>
      </c:lineChart>
      <c:dateAx>
        <c:axId val="8643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74592"/>
        <c:crosses val="autoZero"/>
        <c:auto val="1"/>
        <c:lblOffset val="100"/>
        <c:baseTimeUnit val="years"/>
      </c:dateAx>
      <c:valAx>
        <c:axId val="8657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3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鈴鹿市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200551</v>
      </c>
      <c r="AM8" s="47"/>
      <c r="AN8" s="47"/>
      <c r="AO8" s="47"/>
      <c r="AP8" s="47"/>
      <c r="AQ8" s="47"/>
      <c r="AR8" s="47"/>
      <c r="AS8" s="47"/>
      <c r="AT8" s="43">
        <f>データ!S6</f>
        <v>194.46</v>
      </c>
      <c r="AU8" s="43"/>
      <c r="AV8" s="43"/>
      <c r="AW8" s="43"/>
      <c r="AX8" s="43"/>
      <c r="AY8" s="43"/>
      <c r="AZ8" s="43"/>
      <c r="BA8" s="43"/>
      <c r="BB8" s="43">
        <f>データ!T6</f>
        <v>1031.32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59.54</v>
      </c>
      <c r="J10" s="43"/>
      <c r="K10" s="43"/>
      <c r="L10" s="43"/>
      <c r="M10" s="43"/>
      <c r="N10" s="43"/>
      <c r="O10" s="43"/>
      <c r="P10" s="43">
        <f>データ!O6</f>
        <v>9.23</v>
      </c>
      <c r="Q10" s="43"/>
      <c r="R10" s="43"/>
      <c r="S10" s="43"/>
      <c r="T10" s="43"/>
      <c r="U10" s="43"/>
      <c r="V10" s="43"/>
      <c r="W10" s="43">
        <f>データ!P6</f>
        <v>99.82</v>
      </c>
      <c r="X10" s="43"/>
      <c r="Y10" s="43"/>
      <c r="Z10" s="43"/>
      <c r="AA10" s="43"/>
      <c r="AB10" s="43"/>
      <c r="AC10" s="43"/>
      <c r="AD10" s="47">
        <f>データ!Q6</f>
        <v>2268</v>
      </c>
      <c r="AE10" s="47"/>
      <c r="AF10" s="47"/>
      <c r="AG10" s="47"/>
      <c r="AH10" s="47"/>
      <c r="AI10" s="47"/>
      <c r="AJ10" s="47"/>
      <c r="AK10" s="2"/>
      <c r="AL10" s="47">
        <f>データ!U6</f>
        <v>18484</v>
      </c>
      <c r="AM10" s="47"/>
      <c r="AN10" s="47"/>
      <c r="AO10" s="47"/>
      <c r="AP10" s="47"/>
      <c r="AQ10" s="47"/>
      <c r="AR10" s="47"/>
      <c r="AS10" s="47"/>
      <c r="AT10" s="43">
        <f>データ!V6</f>
        <v>5.43</v>
      </c>
      <c r="AU10" s="43"/>
      <c r="AV10" s="43"/>
      <c r="AW10" s="43"/>
      <c r="AX10" s="43"/>
      <c r="AY10" s="43"/>
      <c r="AZ10" s="43"/>
      <c r="BA10" s="43"/>
      <c r="BB10" s="43">
        <f>データ!W6</f>
        <v>3404.05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3" t="s">
        <v>26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19"/>
      <c r="R34" s="73" t="s">
        <v>27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19"/>
      <c r="AG34" s="73" t="s">
        <v>28</v>
      </c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19"/>
      <c r="AV34" s="73" t="s">
        <v>29</v>
      </c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18"/>
      <c r="BK34" s="2"/>
      <c r="BL34" s="69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19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19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19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18"/>
      <c r="BK35" s="2"/>
      <c r="BL35" s="69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3" t="s">
        <v>31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19"/>
      <c r="R56" s="73" t="s">
        <v>32</v>
      </c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19"/>
      <c r="AG56" s="73" t="s">
        <v>33</v>
      </c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19"/>
      <c r="AV56" s="73" t="s">
        <v>34</v>
      </c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18"/>
      <c r="BK56" s="2"/>
      <c r="BL56" s="69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19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19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19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18"/>
      <c r="BK57" s="2"/>
      <c r="BL57" s="69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9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9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3" t="s">
        <v>37</v>
      </c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19"/>
      <c r="V79" s="19"/>
      <c r="W79" s="73" t="s">
        <v>38</v>
      </c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19"/>
      <c r="AP79" s="19"/>
      <c r="AQ79" s="73" t="s">
        <v>39</v>
      </c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17"/>
      <c r="BJ79" s="18"/>
      <c r="BK79" s="2"/>
      <c r="BL79" s="69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19"/>
      <c r="V80" s="19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19"/>
      <c r="AP80" s="19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17"/>
      <c r="BJ80" s="18"/>
      <c r="BK80" s="2"/>
      <c r="BL80" s="69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0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2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5" t="s">
        <v>51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81" t="s">
        <v>52</v>
      </c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 t="s">
        <v>53</v>
      </c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</row>
    <row r="4" spans="1:147">
      <c r="A4" s="26" t="s">
        <v>54</v>
      </c>
      <c r="B4" s="28"/>
      <c r="C4" s="28"/>
      <c r="D4" s="28"/>
      <c r="E4" s="28"/>
      <c r="F4" s="28"/>
      <c r="G4" s="28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80"/>
      <c r="X4" s="74" t="s">
        <v>55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 t="s">
        <v>56</v>
      </c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 t="s">
        <v>57</v>
      </c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 t="s">
        <v>58</v>
      </c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 t="s">
        <v>59</v>
      </c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 t="s">
        <v>60</v>
      </c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 t="s">
        <v>61</v>
      </c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 t="s">
        <v>62</v>
      </c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 t="s">
        <v>63</v>
      </c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 t="s">
        <v>64</v>
      </c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 t="s">
        <v>65</v>
      </c>
      <c r="EE4" s="74"/>
      <c r="EF4" s="74"/>
      <c r="EG4" s="74"/>
      <c r="EH4" s="74"/>
      <c r="EI4" s="74"/>
      <c r="EJ4" s="74"/>
      <c r="EK4" s="74"/>
      <c r="EL4" s="74"/>
      <c r="EM4" s="74"/>
      <c r="EN4" s="74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242071</v>
      </c>
      <c r="D6" s="31">
        <f t="shared" si="3"/>
        <v>46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三重県　鈴鹿市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>
        <f t="shared" si="3"/>
        <v>59.54</v>
      </c>
      <c r="O6" s="32">
        <f t="shared" si="3"/>
        <v>9.23</v>
      </c>
      <c r="P6" s="32">
        <f t="shared" si="3"/>
        <v>99.82</v>
      </c>
      <c r="Q6" s="32">
        <f t="shared" si="3"/>
        <v>2268</v>
      </c>
      <c r="R6" s="32">
        <f t="shared" si="3"/>
        <v>200551</v>
      </c>
      <c r="S6" s="32">
        <f t="shared" si="3"/>
        <v>194.46</v>
      </c>
      <c r="T6" s="32">
        <f t="shared" si="3"/>
        <v>1031.32</v>
      </c>
      <c r="U6" s="32">
        <f t="shared" si="3"/>
        <v>18484</v>
      </c>
      <c r="V6" s="32">
        <f t="shared" si="3"/>
        <v>5.43</v>
      </c>
      <c r="W6" s="32">
        <f t="shared" si="3"/>
        <v>3404.05</v>
      </c>
      <c r="X6" s="33" t="str">
        <f>IF(X7="",NA(),X7)</f>
        <v>-</v>
      </c>
      <c r="Y6" s="33">
        <f t="shared" ref="Y6:AG6" si="4">IF(Y7="",NA(),Y7)</f>
        <v>98.5</v>
      </c>
      <c r="Z6" s="33">
        <f t="shared" si="4"/>
        <v>98.62</v>
      </c>
      <c r="AA6" s="33">
        <f t="shared" si="4"/>
        <v>107.08</v>
      </c>
      <c r="AB6" s="33">
        <f t="shared" si="4"/>
        <v>107.99</v>
      </c>
      <c r="AC6" s="33" t="str">
        <f t="shared" si="4"/>
        <v>-</v>
      </c>
      <c r="AD6" s="33">
        <f t="shared" si="4"/>
        <v>92.74</v>
      </c>
      <c r="AE6" s="33">
        <f t="shared" si="4"/>
        <v>93.62</v>
      </c>
      <c r="AF6" s="33">
        <f t="shared" si="4"/>
        <v>97.53</v>
      </c>
      <c r="AG6" s="33">
        <f t="shared" si="4"/>
        <v>99.64</v>
      </c>
      <c r="AH6" s="32" t="str">
        <f>IF(AH7="","",IF(AH7="-","【-】","【"&amp;SUBSTITUTE(TEXT(AH7,"#,##0.00"),"-","△")&amp;"】"))</f>
        <v>【99.88】</v>
      </c>
      <c r="AI6" s="33" t="str">
        <f>IF(AI7="",NA(),AI7)</f>
        <v>-</v>
      </c>
      <c r="AJ6" s="33">
        <f t="shared" ref="AJ6:AR6" si="5">IF(AJ7="",NA(),AJ7)</f>
        <v>7.04</v>
      </c>
      <c r="AK6" s="33">
        <f t="shared" si="5"/>
        <v>12.68</v>
      </c>
      <c r="AL6" s="32">
        <f t="shared" si="5"/>
        <v>0</v>
      </c>
      <c r="AM6" s="32">
        <f t="shared" si="5"/>
        <v>0</v>
      </c>
      <c r="AN6" s="33" t="str">
        <f t="shared" si="5"/>
        <v>-</v>
      </c>
      <c r="AO6" s="33">
        <f t="shared" si="5"/>
        <v>243.13</v>
      </c>
      <c r="AP6" s="33">
        <f t="shared" si="5"/>
        <v>280.08</v>
      </c>
      <c r="AQ6" s="33">
        <f t="shared" si="5"/>
        <v>223.09</v>
      </c>
      <c r="AR6" s="33">
        <f t="shared" si="5"/>
        <v>214.61</v>
      </c>
      <c r="AS6" s="32" t="str">
        <f>IF(AS7="","",IF(AS7="-","【-】","【"&amp;SUBSTITUTE(TEXT(AS7,"#,##0.00"),"-","△")&amp;"】"))</f>
        <v>【203.67】</v>
      </c>
      <c r="AT6" s="33" t="str">
        <f>IF(AT7="",NA(),AT7)</f>
        <v>-</v>
      </c>
      <c r="AU6" s="33">
        <f t="shared" ref="AU6:BC6" si="6">IF(AU7="",NA(),AU7)</f>
        <v>137.41</v>
      </c>
      <c r="AV6" s="33">
        <f t="shared" si="6"/>
        <v>142.71</v>
      </c>
      <c r="AW6" s="33">
        <f t="shared" si="6"/>
        <v>67.599999999999994</v>
      </c>
      <c r="AX6" s="33">
        <f t="shared" si="6"/>
        <v>57.44</v>
      </c>
      <c r="AY6" s="33" t="str">
        <f t="shared" si="6"/>
        <v>-</v>
      </c>
      <c r="AZ6" s="33">
        <f t="shared" si="6"/>
        <v>162.52000000000001</v>
      </c>
      <c r="BA6" s="33">
        <f t="shared" si="6"/>
        <v>124.2</v>
      </c>
      <c r="BB6" s="33">
        <f t="shared" si="6"/>
        <v>33.03</v>
      </c>
      <c r="BC6" s="33">
        <f t="shared" si="6"/>
        <v>29.45</v>
      </c>
      <c r="BD6" s="32" t="str">
        <f>IF(BD7="","",IF(BD7="-","【-】","【"&amp;SUBSTITUTE(TEXT(BD7,"#,##0.00"),"-","△")&amp;"】"))</f>
        <v>【34.01】</v>
      </c>
      <c r="BE6" s="33" t="str">
        <f>IF(BE7="",NA(),BE7)</f>
        <v>-</v>
      </c>
      <c r="BF6" s="33">
        <f t="shared" ref="BF6:BN6" si="7">IF(BF7="",NA(),BF7)</f>
        <v>277.5</v>
      </c>
      <c r="BG6" s="33">
        <f t="shared" si="7"/>
        <v>277.58999999999997</v>
      </c>
      <c r="BH6" s="33">
        <f t="shared" si="7"/>
        <v>381.25</v>
      </c>
      <c r="BI6" s="33">
        <f t="shared" si="7"/>
        <v>272.98</v>
      </c>
      <c r="BJ6" s="33" t="str">
        <f t="shared" si="7"/>
        <v>-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 t="str">
        <f>IF(BP7="",NA(),BP7)</f>
        <v>-</v>
      </c>
      <c r="BQ6" s="33">
        <f t="shared" ref="BQ6:BY6" si="8">IF(BQ7="",NA(),BQ7)</f>
        <v>41.44</v>
      </c>
      <c r="BR6" s="33">
        <f t="shared" si="8"/>
        <v>48.98</v>
      </c>
      <c r="BS6" s="33">
        <f t="shared" si="8"/>
        <v>42.61</v>
      </c>
      <c r="BT6" s="33">
        <f t="shared" si="8"/>
        <v>40.74</v>
      </c>
      <c r="BU6" s="33" t="str">
        <f t="shared" si="8"/>
        <v>-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 t="str">
        <f>IF(CA7="",NA(),CA7)</f>
        <v>-</v>
      </c>
      <c r="CB6" s="33">
        <f t="shared" ref="CB6:CJ6" si="9">IF(CB7="",NA(),CB7)</f>
        <v>293.22000000000003</v>
      </c>
      <c r="CC6" s="33">
        <f t="shared" si="9"/>
        <v>247.84</v>
      </c>
      <c r="CD6" s="33">
        <f t="shared" si="9"/>
        <v>284.74</v>
      </c>
      <c r="CE6" s="33">
        <f t="shared" si="9"/>
        <v>297.67</v>
      </c>
      <c r="CF6" s="33" t="str">
        <f t="shared" si="9"/>
        <v>-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 t="str">
        <f>IF(CL7="",NA(),CL7)</f>
        <v>-</v>
      </c>
      <c r="CM6" s="33">
        <f t="shared" ref="CM6:CU6" si="10">IF(CM7="",NA(),CM7)</f>
        <v>63.94</v>
      </c>
      <c r="CN6" s="33">
        <f t="shared" si="10"/>
        <v>63.36</v>
      </c>
      <c r="CO6" s="33">
        <f t="shared" si="10"/>
        <v>60.3</v>
      </c>
      <c r="CP6" s="33">
        <f t="shared" si="10"/>
        <v>56.24</v>
      </c>
      <c r="CQ6" s="33" t="str">
        <f t="shared" si="10"/>
        <v>-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 t="str">
        <f>IF(CW7="",NA(),CW7)</f>
        <v>-</v>
      </c>
      <c r="CX6" s="33">
        <f t="shared" ref="CX6:DF6" si="11">IF(CX7="",NA(),CX7)</f>
        <v>87.25</v>
      </c>
      <c r="CY6" s="33">
        <f t="shared" si="11"/>
        <v>88.69</v>
      </c>
      <c r="CZ6" s="33">
        <f t="shared" si="11"/>
        <v>89.94</v>
      </c>
      <c r="DA6" s="33">
        <f t="shared" si="11"/>
        <v>84.55</v>
      </c>
      <c r="DB6" s="33" t="str">
        <f t="shared" si="11"/>
        <v>-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3" t="str">
        <f>IF(DH7="",NA(),DH7)</f>
        <v>-</v>
      </c>
      <c r="DI6" s="33">
        <f t="shared" ref="DI6:DQ6" si="12">IF(DI7="",NA(),DI7)</f>
        <v>1.61</v>
      </c>
      <c r="DJ6" s="33">
        <f t="shared" si="12"/>
        <v>3.09</v>
      </c>
      <c r="DK6" s="33">
        <f t="shared" si="12"/>
        <v>9.9700000000000006</v>
      </c>
      <c r="DL6" s="33">
        <f t="shared" si="12"/>
        <v>12.62</v>
      </c>
      <c r="DM6" s="33" t="str">
        <f t="shared" si="12"/>
        <v>-</v>
      </c>
      <c r="DN6" s="33">
        <f t="shared" si="12"/>
        <v>9</v>
      </c>
      <c r="DO6" s="33">
        <f t="shared" si="12"/>
        <v>10.11</v>
      </c>
      <c r="DP6" s="33">
        <f t="shared" si="12"/>
        <v>20.68</v>
      </c>
      <c r="DQ6" s="33">
        <f t="shared" si="12"/>
        <v>22.41</v>
      </c>
      <c r="DR6" s="32" t="str">
        <f>IF(DR7="","",IF(DR7="-","【-】","【"&amp;SUBSTITUTE(TEXT(DR7,"#,##0.00"),"-","△")&amp;"】"))</f>
        <v>【21.94】</v>
      </c>
      <c r="DS6" s="33" t="str">
        <f>IF(DS7="",NA(),DS7)</f>
        <v>-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3" t="str">
        <f t="shared" si="13"/>
        <v>-</v>
      </c>
      <c r="DY6" s="33">
        <f t="shared" si="13"/>
        <v>0.09</v>
      </c>
      <c r="DZ6" s="33">
        <f t="shared" si="13"/>
        <v>0.08</v>
      </c>
      <c r="EA6" s="33">
        <f t="shared" si="13"/>
        <v>0.08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3" t="str">
        <f>IF(ED7="",NA(),ED7)</f>
        <v>-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 t="str">
        <f t="shared" si="14"/>
        <v>-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7" s="34" customFormat="1">
      <c r="A7" s="26"/>
      <c r="B7" s="35">
        <v>2015</v>
      </c>
      <c r="C7" s="35">
        <v>242071</v>
      </c>
      <c r="D7" s="35">
        <v>46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59.54</v>
      </c>
      <c r="O7" s="36">
        <v>9.23</v>
      </c>
      <c r="P7" s="36">
        <v>99.82</v>
      </c>
      <c r="Q7" s="36">
        <v>2268</v>
      </c>
      <c r="R7" s="36">
        <v>200551</v>
      </c>
      <c r="S7" s="36">
        <v>194.46</v>
      </c>
      <c r="T7" s="36">
        <v>1031.32</v>
      </c>
      <c r="U7" s="36">
        <v>18484</v>
      </c>
      <c r="V7" s="36">
        <v>5.43</v>
      </c>
      <c r="W7" s="36">
        <v>3404.05</v>
      </c>
      <c r="X7" s="36" t="s">
        <v>101</v>
      </c>
      <c r="Y7" s="36">
        <v>98.5</v>
      </c>
      <c r="Z7" s="36">
        <v>98.62</v>
      </c>
      <c r="AA7" s="36">
        <v>107.08</v>
      </c>
      <c r="AB7" s="36">
        <v>107.99</v>
      </c>
      <c r="AC7" s="36" t="s">
        <v>101</v>
      </c>
      <c r="AD7" s="36">
        <v>92.74</v>
      </c>
      <c r="AE7" s="36">
        <v>93.62</v>
      </c>
      <c r="AF7" s="36">
        <v>97.53</v>
      </c>
      <c r="AG7" s="36">
        <v>99.64</v>
      </c>
      <c r="AH7" s="36">
        <v>99.88</v>
      </c>
      <c r="AI7" s="36" t="s">
        <v>101</v>
      </c>
      <c r="AJ7" s="36">
        <v>7.04</v>
      </c>
      <c r="AK7" s="36">
        <v>12.68</v>
      </c>
      <c r="AL7" s="36">
        <v>0</v>
      </c>
      <c r="AM7" s="36">
        <v>0</v>
      </c>
      <c r="AN7" s="36" t="s">
        <v>101</v>
      </c>
      <c r="AO7" s="36">
        <v>243.13</v>
      </c>
      <c r="AP7" s="36">
        <v>280.08</v>
      </c>
      <c r="AQ7" s="36">
        <v>223.09</v>
      </c>
      <c r="AR7" s="36">
        <v>214.61</v>
      </c>
      <c r="AS7" s="36">
        <v>203.67</v>
      </c>
      <c r="AT7" s="36" t="s">
        <v>101</v>
      </c>
      <c r="AU7" s="36">
        <v>137.41</v>
      </c>
      <c r="AV7" s="36">
        <v>142.71</v>
      </c>
      <c r="AW7" s="36">
        <v>67.599999999999994</v>
      </c>
      <c r="AX7" s="36">
        <v>57.44</v>
      </c>
      <c r="AY7" s="36" t="s">
        <v>101</v>
      </c>
      <c r="AZ7" s="36">
        <v>162.52000000000001</v>
      </c>
      <c r="BA7" s="36">
        <v>124.2</v>
      </c>
      <c r="BB7" s="36">
        <v>33.03</v>
      </c>
      <c r="BC7" s="36">
        <v>29.45</v>
      </c>
      <c r="BD7" s="36">
        <v>34.01</v>
      </c>
      <c r="BE7" s="36" t="s">
        <v>101</v>
      </c>
      <c r="BF7" s="36">
        <v>277.5</v>
      </c>
      <c r="BG7" s="36">
        <v>277.58999999999997</v>
      </c>
      <c r="BH7" s="36">
        <v>381.25</v>
      </c>
      <c r="BI7" s="36">
        <v>272.98</v>
      </c>
      <c r="BJ7" s="36" t="s">
        <v>101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 t="s">
        <v>101</v>
      </c>
      <c r="BQ7" s="36">
        <v>41.44</v>
      </c>
      <c r="BR7" s="36">
        <v>48.98</v>
      </c>
      <c r="BS7" s="36">
        <v>42.61</v>
      </c>
      <c r="BT7" s="36">
        <v>40.74</v>
      </c>
      <c r="BU7" s="36" t="s">
        <v>101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 t="s">
        <v>101</v>
      </c>
      <c r="CB7" s="36">
        <v>293.22000000000003</v>
      </c>
      <c r="CC7" s="36">
        <v>247.84</v>
      </c>
      <c r="CD7" s="36">
        <v>284.74</v>
      </c>
      <c r="CE7" s="36">
        <v>297.67</v>
      </c>
      <c r="CF7" s="36" t="s">
        <v>101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 t="s">
        <v>101</v>
      </c>
      <c r="CM7" s="36">
        <v>63.94</v>
      </c>
      <c r="CN7" s="36">
        <v>63.36</v>
      </c>
      <c r="CO7" s="36">
        <v>60.3</v>
      </c>
      <c r="CP7" s="36">
        <v>56.24</v>
      </c>
      <c r="CQ7" s="36" t="s">
        <v>101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 t="s">
        <v>101</v>
      </c>
      <c r="CX7" s="36">
        <v>87.25</v>
      </c>
      <c r="CY7" s="36">
        <v>88.69</v>
      </c>
      <c r="CZ7" s="36">
        <v>89.94</v>
      </c>
      <c r="DA7" s="36">
        <v>84.55</v>
      </c>
      <c r="DB7" s="36" t="s">
        <v>101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 t="s">
        <v>101</v>
      </c>
      <c r="DI7" s="36">
        <v>1.61</v>
      </c>
      <c r="DJ7" s="36">
        <v>3.09</v>
      </c>
      <c r="DK7" s="36">
        <v>9.9700000000000006</v>
      </c>
      <c r="DL7" s="36">
        <v>12.62</v>
      </c>
      <c r="DM7" s="36" t="s">
        <v>101</v>
      </c>
      <c r="DN7" s="36">
        <v>9</v>
      </c>
      <c r="DO7" s="36">
        <v>10.11</v>
      </c>
      <c r="DP7" s="36">
        <v>20.68</v>
      </c>
      <c r="DQ7" s="36">
        <v>22.41</v>
      </c>
      <c r="DR7" s="36">
        <v>21.94</v>
      </c>
      <c r="DS7" s="36" t="s">
        <v>101</v>
      </c>
      <c r="DT7" s="36">
        <v>0</v>
      </c>
      <c r="DU7" s="36">
        <v>0</v>
      </c>
      <c r="DV7" s="36">
        <v>0</v>
      </c>
      <c r="DW7" s="36">
        <v>0</v>
      </c>
      <c r="DX7" s="36" t="s">
        <v>101</v>
      </c>
      <c r="DY7" s="36">
        <v>0.09</v>
      </c>
      <c r="DZ7" s="36">
        <v>0.08</v>
      </c>
      <c r="EA7" s="36">
        <v>0.08</v>
      </c>
      <c r="EB7" s="36">
        <v>0</v>
      </c>
      <c r="EC7" s="36">
        <v>0</v>
      </c>
      <c r="ED7" s="36" t="s">
        <v>101</v>
      </c>
      <c r="EE7" s="36">
        <v>0</v>
      </c>
      <c r="EF7" s="36">
        <v>0</v>
      </c>
      <c r="EG7" s="36">
        <v>0</v>
      </c>
      <c r="EH7" s="36">
        <v>0</v>
      </c>
      <c r="EI7" s="36" t="s">
        <v>101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2017-02-08T02:41:14Z</dcterms:created>
  <dcterms:modified xsi:type="dcterms:W3CDTF">2017-02-22T02:54:57Z</dcterms:modified>
  <cp:category/>
</cp:coreProperties>
</file>