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<sst xmlns="http://schemas.openxmlformats.org/spreadsheetml/2006/main" count="221" uniqueCount="110">
  <si>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</si>
  <si>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</si>
  <si>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</si>
  <si>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</si>
  <si>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</si>
  <si>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</si>
  <si>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</si>
  <si>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</si>
  <si>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</si>
  <si>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</si>
  <si>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</si>
  <si>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</si>
  <si>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</si>
  <si>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</si>
  <si>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</si>
  <si>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</si>
  <si>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</si>
  <si>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</si>
  <si>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</si>
  <si>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</si>
  <si>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</si>
  <si>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</si>
  <si>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</si>
  <si>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</si>
  <si>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</si>
  <si>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</si>
  <si>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</si>
  <si>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</si>
  <si>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</si>
  <si>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</si>
  <si>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</si>
  <si>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</si>
  <si>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</si>
  <si>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</si>
  <si>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</si>
  <si>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</si>
  <si>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</si>
  <si>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</si>
  <si>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</si>
  <si>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</si>
  <si>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</si>
  <si>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</si>
  <si>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</si>
  <si>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</si>
  <si>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</si>
  <si>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</si>
  <si>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</si>
  <si>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</si>
  <si>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</si>
  <si>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</si>
  <si>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</si>
  <si>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</si>
  <si>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</si>
  <si>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</si>
  <si>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</si>
  <si>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</si>
  <si>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</si>
  <si>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</si>
  <si>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</si>
  <si>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</si>
  <si>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</si>
  <si>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</si>
  <si>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</si>
  <si>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</si>
  <si>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</si>
  <si>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</si>
  <si>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</si>
  <si>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</si>
  <si>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</si>
  <si>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</si>
  <si>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</si>
  <si>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</si>
  <si>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</si>
  <si>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</si>
  <si>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</si>
  <si>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</si>
  <si>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</si>
  <si>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</si>
  <si>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</si>
  <si>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</si>
  <si>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</si>
  <si>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</si>
  <si>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</si>
  <si>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</si>
  <si>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</si>
  <si>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</si>
  <si>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</si>
  <si>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</si>
  <si>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</si>
  <si>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</si>
  <si>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</si>
  <si>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</si>
  <si>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</si>
  <si>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</si>
  <si>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</si>
  <si>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</si>
  <si>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桑名市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</si>
  <si>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</si>
  <si>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</si>
  <si>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</si>
  <si>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</si>
  <si>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</si>
  <si>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</si>
  <si>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</si>
  <si>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</si>
  <si>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</si>
  <si>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</si>
  <si>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</si>
  <si>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が類似団体平均値や全国平均値よりも高く、また平成25年度に使用料改定を実施したことにより収入の増加につながった。しかし、処理区域内人口・水洗化人口ともに減少傾向にあるため、それに伴い使用料収入も減少している。また、処理施設の老朽化による維持管理費の増加等に伴い、収益的収支比率は２年連続で減少となった。
　汚水処理原価が増加しているため、投資の効率化を図るとともに、維持管理費削減等の経営改善が必要である。</t>
    <rPh sb="1" eb="4">
      <t>スイセンカ</t>
    </rPh>
    <rPh sb="4" eb="5">
      <t>リツ</t>
    </rPh>
    <rPh sb="6" eb="8">
      <t>ルイジ</t>
    </rPh>
    <rPh sb="8" eb="10">
      <t>ダンタイ</t>
    </rPh>
    <rPh sb="10" eb="13">
      <t>ヘイキンチ</t>
    </rPh>
    <rPh sb="14" eb="16">
      <t>ゼンコク</t>
    </rPh>
    <rPh sb="16" eb="18">
      <t>ヘイキン</t>
    </rPh>
    <rPh sb="18" eb="19">
      <t>チ</t>
    </rPh>
    <rPh sb="22" eb="23">
      <t>タカ</t>
    </rPh>
    <rPh sb="27" eb="29">
      <t>ヘイセイ</t>
    </rPh>
    <rPh sb="31" eb="33">
      <t>ネンド</t>
    </rPh>
    <rPh sb="34" eb="37">
      <t>シヨウリョウ</t>
    </rPh>
    <rPh sb="37" eb="39">
      <t>カイテイ</t>
    </rPh>
    <rPh sb="40" eb="42">
      <t>ジッシ</t>
    </rPh>
    <rPh sb="49" eb="51">
      <t>シュウニュウ</t>
    </rPh>
    <rPh sb="52" eb="54">
      <t>ゾウカ</t>
    </rPh>
    <rPh sb="65" eb="67">
      <t>ショリ</t>
    </rPh>
    <rPh sb="67" eb="70">
      <t>クイキナイ</t>
    </rPh>
    <rPh sb="70" eb="72">
      <t>ジンコウ</t>
    </rPh>
    <rPh sb="73" eb="76">
      <t>スイセンカ</t>
    </rPh>
    <rPh sb="76" eb="78">
      <t>ジンコウ</t>
    </rPh>
    <rPh sb="81" eb="83">
      <t>ゲンショウ</t>
    </rPh>
    <rPh sb="83" eb="85">
      <t>ケイコウ</t>
    </rPh>
    <rPh sb="94" eb="95">
      <t>トモナ</t>
    </rPh>
    <rPh sb="96" eb="99">
      <t>シヨウリョウ</t>
    </rPh>
    <rPh sb="99" eb="101">
      <t>シュウニュウ</t>
    </rPh>
    <rPh sb="102" eb="104">
      <t>ゲンショウ</t>
    </rPh>
    <rPh sb="112" eb="114">
      <t>ショリ</t>
    </rPh>
    <rPh sb="114" eb="116">
      <t>シセツ</t>
    </rPh>
    <rPh sb="117" eb="120">
      <t>ロウキュウカ</t>
    </rPh>
    <rPh sb="123" eb="125">
      <t>イジ</t>
    </rPh>
    <rPh sb="125" eb="128">
      <t>カンリヒ</t>
    </rPh>
    <rPh sb="129" eb="131">
      <t>ゾウカ</t>
    </rPh>
    <rPh sb="131" eb="132">
      <t>トウ</t>
    </rPh>
    <rPh sb="133" eb="134">
      <t>トモナ</t>
    </rPh>
    <rPh sb="136" eb="139">
      <t>シュウエキテキ</t>
    </rPh>
    <rPh sb="139" eb="141">
      <t>シュウシ</t>
    </rPh>
    <rPh sb="141" eb="143">
      <t>ヒリツ</t>
    </rPh>
    <rPh sb="145" eb="146">
      <t>ネン</t>
    </rPh>
    <rPh sb="146" eb="148">
      <t>レンゾク</t>
    </rPh>
    <rPh sb="149" eb="151">
      <t>ゲンショウ</t>
    </rPh>
    <rPh sb="158" eb="160">
      <t>オスイ</t>
    </rPh>
    <rPh sb="160" eb="162">
      <t>ショリ</t>
    </rPh>
    <rPh sb="162" eb="164">
      <t>ゲンカ</t>
    </rPh>
    <rPh sb="165" eb="167">
      <t>ゾウカ</t>
    </rPh>
    <rPh sb="174" eb="176">
      <t>トウシ</t>
    </rPh>
    <rPh sb="177" eb="180">
      <t>コウリツカ</t>
    </rPh>
    <rPh sb="181" eb="182">
      <t>ハカ</t>
    </rPh>
    <rPh sb="188" eb="190">
      <t>イジ</t>
    </rPh>
    <rPh sb="190" eb="193">
      <t>カンリヒ</t>
    </rPh>
    <rPh sb="193" eb="195">
      <t>サクゲン</t>
    </rPh>
    <rPh sb="195" eb="196">
      <t>トウ</t>
    </rPh>
    <rPh sb="197" eb="199">
      <t>ケイエイ</t>
    </rPh>
    <rPh sb="199" eb="201">
      <t>カイゼン</t>
    </rPh>
    <rPh sb="202" eb="204">
      <t>ヒツヨウ</t>
    </rPh>
    <phoneticPr fontId="4"/>
  </si>
  <si>
    <t>　施設については比較的新しく、平成23年度より施設の機能強化改修工事を行っている。
　平成８年から供用を開始した本事業の管渠も近年更新時期を迎えつつあり、多額の更新費用が必要であると考える。順次更新を行っているが、公共下水道への接続替等を含めた施設の維持管理の見直しを行っていく考えである。</t>
    <rPh sb="1" eb="3">
      <t>シセツ</t>
    </rPh>
    <rPh sb="8" eb="11">
      <t>ヒカクテキ</t>
    </rPh>
    <rPh sb="11" eb="12">
      <t>アタラ</t>
    </rPh>
    <rPh sb="15" eb="17">
      <t>ヘイセイ</t>
    </rPh>
    <rPh sb="19" eb="21">
      <t>ネンド</t>
    </rPh>
    <rPh sb="23" eb="25">
      <t>シセツ</t>
    </rPh>
    <rPh sb="26" eb="28">
      <t>キノウ</t>
    </rPh>
    <rPh sb="28" eb="30">
      <t>キョウカ</t>
    </rPh>
    <rPh sb="30" eb="32">
      <t>カイシュウ</t>
    </rPh>
    <rPh sb="32" eb="34">
      <t>コウジ</t>
    </rPh>
    <rPh sb="35" eb="36">
      <t>オコナ</t>
    </rPh>
    <rPh sb="43" eb="45">
      <t>ヘイセイ</t>
    </rPh>
    <rPh sb="46" eb="47">
      <t>ネン</t>
    </rPh>
    <rPh sb="49" eb="51">
      <t>キョウヨウ</t>
    </rPh>
    <rPh sb="52" eb="54">
      <t>カイシ</t>
    </rPh>
    <rPh sb="56" eb="57">
      <t>ホン</t>
    </rPh>
    <rPh sb="57" eb="59">
      <t>ジギョウ</t>
    </rPh>
    <rPh sb="60" eb="62">
      <t>カンキョ</t>
    </rPh>
    <rPh sb="63" eb="65">
      <t>キンネン</t>
    </rPh>
    <rPh sb="65" eb="67">
      <t>コウシン</t>
    </rPh>
    <rPh sb="67" eb="69">
      <t>ジキ</t>
    </rPh>
    <rPh sb="70" eb="71">
      <t>ムカ</t>
    </rPh>
    <rPh sb="77" eb="79">
      <t>タガク</t>
    </rPh>
    <rPh sb="80" eb="82">
      <t>コウシン</t>
    </rPh>
    <rPh sb="82" eb="84">
      <t>ヒヨウ</t>
    </rPh>
    <rPh sb="85" eb="87">
      <t>ヒツヨウ</t>
    </rPh>
    <rPh sb="91" eb="92">
      <t>カンガ</t>
    </rPh>
    <rPh sb="95" eb="97">
      <t>ジュンジ</t>
    </rPh>
    <rPh sb="97" eb="99">
      <t>コウシン</t>
    </rPh>
    <rPh sb="100" eb="101">
      <t>オコナ</t>
    </rPh>
    <rPh sb="107" eb="109">
      <t>コウキョウ</t>
    </rPh>
    <rPh sb="109" eb="112">
      <t>ゲスイドウ</t>
    </rPh>
    <rPh sb="114" eb="116">
      <t>セツゾク</t>
    </rPh>
    <rPh sb="116" eb="117">
      <t>ガ</t>
    </rPh>
    <rPh sb="117" eb="118">
      <t>トウ</t>
    </rPh>
    <rPh sb="119" eb="120">
      <t>フク</t>
    </rPh>
    <rPh sb="122" eb="124">
      <t>シセツ</t>
    </rPh>
    <rPh sb="125" eb="127">
      <t>イジ</t>
    </rPh>
    <rPh sb="127" eb="129">
      <t>カンリ</t>
    </rPh>
    <rPh sb="130" eb="132">
      <t>ミナオ</t>
    </rPh>
    <rPh sb="134" eb="135">
      <t>オコナ</t>
    </rPh>
    <rPh sb="139" eb="14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</si>
</sst>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0.99</c:v>
                </c:pt>
                <c:pt idx="1">
                  <c:v>0</c:v>
                </c:pt>
                <c:pt idx="2" formatCode="#,##0.00;&quot;△&quot;#,##0.00;&quot;-&quot;">
                  <c:v>0.02</c:v>
                </c:pt>
                <c:pt idx="3">
                  <c:v>0</c:v>
                </c:pt>
                <c:pt idx="4">
                  <c:v>0</c:v>
                </c:pt>
              </c:numCache>
            </c:numRef>
          </c:val>
        </c:ser>
        <c:dLbls>
          <c:showLegendKey val="0"/>
          <c:showVal val="0"/>
          <c:showCatName val="0"/>
          <c:showSerName val="0"/>
          <c:showPercent val="0"/>
          <c:showBubbleSize val="0"/>
        </c:dLbls>
        <c:gapWidth val="150"/>
        <c:axId val="93521792"/>
        <c:axId val="935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3521792"/>
        <c:axId val="93536256"/>
      </c:lineChart>
      <c:dateAx>
        <c:axId val="93521792"/>
        <c:scaling>
          <c:orientation val="minMax"/>
        </c:scaling>
        <c:delete val="1"/>
        <c:axPos val="b"/>
        <c:numFmt formatCode="ge" sourceLinked="1"/>
        <c:majorTickMark val="none"/>
        <c:minorTickMark val="none"/>
        <c:tickLblPos val="none"/>
        <c:crossAx val="93536256"/>
        <c:crosses val="autoZero"/>
        <c:auto val="1"/>
        <c:lblOffset val="100"/>
        <c:baseTimeUnit val="years"/>
      </c:dateAx>
      <c:valAx>
        <c:axId val="935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82.99</c:v>
                </c:pt>
                <c:pt idx="1">
                  <c:v>86.27</c:v>
                </c:pt>
                <c:pt idx="2">
                  <c:v>86.55</c:v>
                </c:pt>
                <c:pt idx="3">
                  <c:v>84.57</c:v>
                </c:pt>
                <c:pt idx="4">
                  <c:v>83.94</c:v>
                </c:pt>
              </c:numCache>
            </c:numRef>
          </c:val>
        </c:ser>
        <c:dLbls>
          <c:showLegendKey val="0"/>
          <c:showVal val="0"/>
          <c:showCatName val="0"/>
          <c:showSerName val="0"/>
          <c:showPercent val="0"/>
          <c:showBubbleSize val="0"/>
        </c:dLbls>
        <c:gapWidth val="150"/>
        <c:axId val="93570560"/>
        <c:axId val="935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70560"/>
        <c:axId val="93572480"/>
      </c:lineChart>
      <c:dateAx>
        <c:axId val="93570560"/>
        <c:scaling>
          <c:orientation val="minMax"/>
        </c:scaling>
        <c:delete val="1"/>
        <c:axPos val="b"/>
        <c:numFmt formatCode="ge" sourceLinked="1"/>
        <c:majorTickMark val="none"/>
        <c:minorTickMark val="none"/>
        <c:tickLblPos val="none"/>
        <c:crossAx val="93572480"/>
        <c:crosses val="autoZero"/>
        <c:auto val="1"/>
        <c:lblOffset val="100"/>
        <c:baseTimeUnit val="years"/>
      </c:dateAx>
      <c:valAx>
        <c:axId val="935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38112"/>
        <c:axId val="937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38112"/>
        <c:axId val="93740032"/>
      </c:lineChart>
      <c:dateAx>
        <c:axId val="93738112"/>
        <c:scaling>
          <c:orientation val="minMax"/>
        </c:scaling>
        <c:delete val="1"/>
        <c:axPos val="b"/>
        <c:numFmt formatCode="ge" sourceLinked="1"/>
        <c:majorTickMark val="none"/>
        <c:minorTickMark val="none"/>
        <c:tickLblPos val="none"/>
        <c:crossAx val="93740032"/>
        <c:crosses val="autoZero"/>
        <c:auto val="1"/>
        <c:lblOffset val="100"/>
        <c:baseTimeUnit val="years"/>
      </c:dateAx>
      <c:valAx>
        <c:axId val="937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82784"/>
        <c:axId val="937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82784"/>
        <c:axId val="93784704"/>
      </c:lineChart>
      <c:dateAx>
        <c:axId val="93782784"/>
        <c:scaling>
          <c:orientation val="minMax"/>
        </c:scaling>
        <c:delete val="1"/>
        <c:axPos val="b"/>
        <c:numFmt formatCode="ge" sourceLinked="1"/>
        <c:majorTickMark val="none"/>
        <c:minorTickMark val="none"/>
        <c:tickLblPos val="none"/>
        <c:crossAx val="93784704"/>
        <c:crosses val="autoZero"/>
        <c:auto val="1"/>
        <c:lblOffset val="100"/>
        <c:baseTimeUnit val="years"/>
      </c:dateAx>
      <c:valAx>
        <c:axId val="937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21184"/>
        <c:axId val="938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21184"/>
        <c:axId val="93831552"/>
      </c:lineChart>
      <c:dateAx>
        <c:axId val="93821184"/>
        <c:scaling>
          <c:orientation val="minMax"/>
        </c:scaling>
        <c:delete val="1"/>
        <c:axPos val="b"/>
        <c:numFmt formatCode="ge" sourceLinked="1"/>
        <c:majorTickMark val="none"/>
        <c:minorTickMark val="none"/>
        <c:tickLblPos val="none"/>
        <c:crossAx val="93831552"/>
        <c:crosses val="autoZero"/>
        <c:auto val="1"/>
        <c:lblOffset val="100"/>
        <c:baseTimeUnit val="years"/>
      </c:dateAx>
      <c:valAx>
        <c:axId val="938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31776"/>
        <c:axId val="939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31776"/>
        <c:axId val="93938048"/>
      </c:lineChart>
      <c:dateAx>
        <c:axId val="93931776"/>
        <c:scaling>
          <c:orientation val="minMax"/>
        </c:scaling>
        <c:delete val="1"/>
        <c:axPos val="b"/>
        <c:numFmt formatCode="ge" sourceLinked="1"/>
        <c:majorTickMark val="none"/>
        <c:minorTickMark val="none"/>
        <c:tickLblPos val="none"/>
        <c:crossAx val="93938048"/>
        <c:crosses val="autoZero"/>
        <c:auto val="1"/>
        <c:lblOffset val="100"/>
        <c:baseTimeUnit val="years"/>
      </c:dateAx>
      <c:valAx>
        <c:axId val="93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70432"/>
        <c:axId val="939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3970432"/>
        <c:axId val="93972352"/>
      </c:lineChart>
      <c:dateAx>
        <c:axId val="93970432"/>
        <c:scaling>
          <c:orientation val="minMax"/>
        </c:scaling>
        <c:delete val="1"/>
        <c:axPos val="b"/>
        <c:numFmt formatCode="ge" sourceLinked="1"/>
        <c:majorTickMark val="none"/>
        <c:minorTickMark val="none"/>
        <c:tickLblPos val="none"/>
        <c:crossAx val="93972352"/>
        <c:crosses val="autoZero"/>
        <c:auto val="1"/>
        <c:lblOffset val="100"/>
        <c:baseTimeUnit val="years"/>
      </c:dateAx>
      <c:valAx>
        <c:axId val="939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59.55</c:v>
                </c:pt>
                <c:pt idx="1">
                  <c:v>64.08</c:v>
                </c:pt>
                <c:pt idx="2">
                  <c:v>63.81</c:v>
                </c:pt>
                <c:pt idx="3">
                  <c:v>63.03</c:v>
                </c:pt>
                <c:pt idx="4">
                  <c:v>61.21</c:v>
                </c:pt>
              </c:numCache>
            </c:numRef>
          </c:val>
        </c:ser>
        <c:dLbls>
          <c:showLegendKey val="0"/>
          <c:showVal val="0"/>
          <c:showCatName val="0"/>
          <c:showSerName val="0"/>
          <c:showPercent val="0"/>
          <c:showBubbleSize val="0"/>
        </c:dLbls>
        <c:gapWidth val="150"/>
        <c:axId val="29318528"/>
        <c:axId val="293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9318528"/>
        <c:axId val="29324800"/>
      </c:lineChart>
      <c:dateAx>
        <c:axId val="29318528"/>
        <c:scaling>
          <c:orientation val="minMax"/>
        </c:scaling>
        <c:delete val="1"/>
        <c:axPos val="b"/>
        <c:numFmt formatCode="ge" sourceLinked="1"/>
        <c:majorTickMark val="none"/>
        <c:minorTickMark val="none"/>
        <c:tickLblPos val="none"/>
        <c:crossAx val="29324800"/>
        <c:crosses val="autoZero"/>
        <c:auto val="1"/>
        <c:lblOffset val="100"/>
        <c:baseTimeUnit val="years"/>
      </c:dateAx>
      <c:valAx>
        <c:axId val="293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249.99</c:v>
                </c:pt>
                <c:pt idx="1">
                  <c:v>228.66</c:v>
                </c:pt>
                <c:pt idx="2">
                  <c:v>250.68</c:v>
                </c:pt>
                <c:pt idx="3">
                  <c:v>270.35000000000002</c:v>
                </c:pt>
                <c:pt idx="4">
                  <c:v>279.95</c:v>
                </c:pt>
              </c:numCache>
            </c:numRef>
          </c:val>
        </c:ser>
        <c:dLbls>
          <c:showLegendKey val="0"/>
          <c:showVal val="0"/>
          <c:showCatName val="0"/>
          <c:showSerName val="0"/>
          <c:showPercent val="0"/>
          <c:showBubbleSize val="0"/>
        </c:dLbls>
        <c:gapWidth val="150"/>
        <c:axId val="90696320"/>
        <c:axId val="907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0696320"/>
        <c:axId val="90702592"/>
      </c:lineChart>
      <c:dateAx>
        <c:axId val="90696320"/>
        <c:scaling>
          <c:orientation val="minMax"/>
        </c:scaling>
        <c:delete val="1"/>
        <c:axPos val="b"/>
        <c:numFmt formatCode="ge" sourceLinked="1"/>
        <c:majorTickMark val="none"/>
        <c:minorTickMark val="none"/>
        <c:tickLblPos val="none"/>
        <c:crossAx val="90702592"/>
        <c:crosses val="autoZero"/>
        <c:auto val="1"/>
        <c:lblOffset val="100"/>
        <c:baseTimeUnit val="years"/>
      </c:dateAx>
      <c:valAx>
        <c:axId val="907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61.66</c:v>
                </c:pt>
                <c:pt idx="1">
                  <c:v>66.790000000000006</c:v>
                </c:pt>
                <c:pt idx="2">
                  <c:v>58.99</c:v>
                </c:pt>
                <c:pt idx="3">
                  <c:v>49.1</c:v>
                </c:pt>
                <c:pt idx="4">
                  <c:v>50.71</c:v>
                </c:pt>
              </c:numCache>
            </c:numRef>
          </c:val>
        </c:ser>
        <c:dLbls>
          <c:showLegendKey val="0"/>
          <c:showVal val="0"/>
          <c:showCatName val="0"/>
          <c:showSerName val="0"/>
          <c:showPercent val="0"/>
          <c:showBubbleSize val="0"/>
        </c:dLbls>
        <c:gapWidth val="150"/>
        <c:axId val="29436160"/>
        <c:axId val="294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9436160"/>
        <c:axId val="29462912"/>
      </c:lineChart>
      <c:dateAx>
        <c:axId val="29436160"/>
        <c:scaling>
          <c:orientation val="minMax"/>
        </c:scaling>
        <c:delete val="1"/>
        <c:axPos val="b"/>
        <c:numFmt formatCode="ge" sourceLinked="1"/>
        <c:majorTickMark val="none"/>
        <c:minorTickMark val="none"/>
        <c:tickLblPos val="none"/>
        <c:crossAx val="29462912"/>
        <c:crosses val="autoZero"/>
        <c:auto val="1"/>
        <c:lblOffset val="100"/>
        <c:baseTimeUnit val="years"/>
      </c:dateAx>
      <c:valAx>
        <c:axId val="294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96.17</c:v>
                </c:pt>
                <c:pt idx="1">
                  <c:v>94.96</c:v>
                </c:pt>
                <c:pt idx="2">
                  <c:v>95.34</c:v>
                </c:pt>
                <c:pt idx="3">
                  <c:v>95.88</c:v>
                </c:pt>
                <c:pt idx="4">
                  <c:v>95.82</c:v>
                </c:pt>
              </c:numCache>
            </c:numRef>
          </c:val>
        </c:ser>
        <c:dLbls>
          <c:showLegendKey val="0"/>
          <c:showVal val="0"/>
          <c:showCatName val="0"/>
          <c:showSerName val="0"/>
          <c:showPercent val="0"/>
          <c:showBubbleSize val="0"/>
        </c:dLbls>
        <c:gapWidth val="150"/>
        <c:axId val="29767552"/>
        <c:axId val="297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9767552"/>
        <c:axId val="29769728"/>
      </c:lineChart>
      <c:dateAx>
        <c:axId val="29767552"/>
        <c:scaling>
          <c:orientation val="minMax"/>
        </c:scaling>
        <c:delete val="1"/>
        <c:axPos val="b"/>
        <c:numFmt formatCode="ge" sourceLinked="1"/>
        <c:majorTickMark val="none"/>
        <c:minorTickMark val="none"/>
        <c:tickLblPos val="none"/>
        <c:crossAx val="29769728"/>
        <c:crosses val="autoZero"/>
        <c:auto val="1"/>
        <c:lblOffset val="100"/>
        <c:baseTimeUnit val="years"/>
      </c:dateAx>
      <c:valAx>
        <c:axId val="297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桑名市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143149</v>
      </c>
      <c r="AM8" s="47"/>
      <c r="AN8" s="47"/>
      <c r="AO8" s="47"/>
      <c r="AP8" s="47"/>
      <c r="AQ8" s="47"/>
      <c r="AR8" s="47"/>
      <c r="AS8" s="47"/>
      <c r="AT8" s="43">
        <f>データ!S6</f>
        <v>136.68</v>
      </c>
      <c r="AU8" s="43"/>
      <c r="AV8" s="43"/>
      <c r="AW8" s="43"/>
      <c r="AX8" s="43"/>
      <c r="AY8" s="43"/>
      <c r="AZ8" s="43"/>
      <c r="BA8" s="43"/>
      <c r="BB8" s="43">
        <f>データ!T6</f>
        <v>1047.33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1.59</v>
      </c>
      <c r="Q10" s="43"/>
      <c r="R10" s="43"/>
      <c r="S10" s="43"/>
      <c r="T10" s="43"/>
      <c r="U10" s="43"/>
      <c r="V10" s="43"/>
      <c r="W10" s="43">
        <f>データ!P6</f>
        <v>100</v>
      </c>
      <c r="X10" s="43"/>
      <c r="Y10" s="43"/>
      <c r="Z10" s="43"/>
      <c r="AA10" s="43"/>
      <c r="AB10" s="43"/>
      <c r="AC10" s="43"/>
      <c r="AD10" s="47">
        <f>データ!Q6</f>
        <v>2829</v>
      </c>
      <c r="AE10" s="47"/>
      <c r="AF10" s="47"/>
      <c r="AG10" s="47"/>
      <c r="AH10" s="47"/>
      <c r="AI10" s="47"/>
      <c r="AJ10" s="47"/>
      <c r="AK10" s="2"/>
      <c r="AL10" s="47">
        <f>データ!U6</f>
        <v>2273</v>
      </c>
      <c r="AM10" s="47"/>
      <c r="AN10" s="47"/>
      <c r="AO10" s="47"/>
      <c r="AP10" s="47"/>
      <c r="AQ10" s="47"/>
      <c r="AR10" s="47"/>
      <c r="AS10" s="47"/>
      <c r="AT10" s="43">
        <f>データ!V6</f>
        <v>1.1200000000000001</v>
      </c>
      <c r="AU10" s="43"/>
      <c r="AV10" s="43"/>
      <c r="AW10" s="43"/>
      <c r="AX10" s="43"/>
      <c r="AY10" s="43"/>
      <c r="AZ10" s="43"/>
      <c r="BA10" s="43"/>
      <c r="BB10" s="43">
        <f>データ!W6</f>
        <v>2029.46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242055</v>
      </c>
      <c r="D6" s="31">
        <f t="shared" si="3"/>
        <v>47</v>
      </c>
      <c r="E6" s="31">
        <f t="shared" si="3"/>
        <v>17</v>
      </c>
      <c r="F6" s="31">
        <f t="shared" si="3"/>
        <v>5</v>
      </c>
      <c r="G6" s="31">
        <f t="shared" si="3"/>
        <v>0</v>
      </c>
      <c r="H6" s="31" t="str">
        <f t="shared" si="3"/>
        <v>三重県　桑名市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1.59</v>
      </c>
      <c r="P6" s="32">
        <f t="shared" si="3"/>
        <v>100</v>
      </c>
      <c r="Q6" s="32">
        <f t="shared" si="3"/>
        <v>2829</v>
      </c>
      <c r="R6" s="32">
        <f t="shared" si="3"/>
        <v>143149</v>
      </c>
      <c r="S6" s="32">
        <f t="shared" si="3"/>
        <v>136.68</v>
      </c>
      <c r="T6" s="32">
        <f t="shared" si="3"/>
        <v>1047.33</v>
      </c>
      <c r="U6" s="32">
        <f t="shared" si="3"/>
        <v>2273</v>
      </c>
      <c r="V6" s="32">
        <f t="shared" si="3"/>
        <v>1.1200000000000001</v>
      </c>
      <c r="W6" s="32">
        <f t="shared" si="3"/>
        <v>2029.46</v>
      </c>
      <c r="X6" s="33">
        <f>IF(X7="",NA(),X7)</f>
        <v>82.99</v>
      </c>
      <c r="Y6" s="33">
        <f t="shared" ref="Y6:AG6" si="4">IF(Y7="",NA(),Y7)</f>
        <v>86.27</v>
      </c>
      <c r="Z6" s="33">
        <f t="shared" si="4"/>
        <v>86.55</v>
      </c>
      <c r="AA6" s="33">
        <f t="shared" si="4"/>
        <v>84.57</v>
      </c>
      <c r="AB6" s="33">
        <f t="shared" si="4"/>
        <v>83.94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59.55</v>
      </c>
      <c r="BQ6" s="33">
        <f t="shared" ref="BQ6:BY6" si="8">IF(BQ7="",NA(),BQ7)</f>
        <v>64.08</v>
      </c>
      <c r="BR6" s="33">
        <f t="shared" si="8"/>
        <v>63.81</v>
      </c>
      <c r="BS6" s="33">
        <f t="shared" si="8"/>
        <v>63.03</v>
      </c>
      <c r="BT6" s="33">
        <f t="shared" si="8"/>
        <v>61.21</v>
      </c>
      <c r="BU6" s="33">
        <f t="shared" si="8"/>
        <v>51.56</v>
      </c>
      <c r="BV6" s="33">
        <f t="shared" si="8"/>
        <v>51.03</v>
      </c>
      <c r="BW6" s="33">
        <f t="shared" si="8"/>
        <v>50.9</v>
      </c>
      <c r="BX6" s="33">
        <f t="shared" si="8"/>
        <v>50.82</v>
      </c>
      <c r="BY6" s="33">
        <f t="shared" si="8"/>
        <v>52.19</v>
      </c>
      <c r="BZ6" s="32" t="str">
        <f>IF(BZ7="","",IF(BZ7="-","【-】","【"&amp;SUBSTITUTE(TEXT(BZ7,"#,##0.00"),"-","△")&amp;"】"))</f>
        <v>【52.78】</v>
      </c>
      <c r="CA6" s="33">
        <f>IF(CA7="",NA(),CA7)</f>
        <v>249.99</v>
      </c>
      <c r="CB6" s="33">
        <f t="shared" ref="CB6:CJ6" si="9">IF(CB7="",NA(),CB7)</f>
        <v>228.66</v>
      </c>
      <c r="CC6" s="33">
        <f t="shared" si="9"/>
        <v>250.68</v>
      </c>
      <c r="CD6" s="33">
        <f t="shared" si="9"/>
        <v>270.35000000000002</v>
      </c>
      <c r="CE6" s="33">
        <f t="shared" si="9"/>
        <v>279.95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61.66</v>
      </c>
      <c r="CM6" s="33">
        <f t="shared" ref="CM6:CU6" si="10">IF(CM7="",NA(),CM7)</f>
        <v>66.790000000000006</v>
      </c>
      <c r="CN6" s="33">
        <f t="shared" si="10"/>
        <v>58.99</v>
      </c>
      <c r="CO6" s="33">
        <f t="shared" si="10"/>
        <v>49.1</v>
      </c>
      <c r="CP6" s="33">
        <f t="shared" si="10"/>
        <v>50.71</v>
      </c>
      <c r="CQ6" s="33">
        <f t="shared" si="10"/>
        <v>55.2</v>
      </c>
      <c r="CR6" s="33">
        <f t="shared" si="10"/>
        <v>54.74</v>
      </c>
      <c r="CS6" s="33">
        <f t="shared" si="10"/>
        <v>53.78</v>
      </c>
      <c r="CT6" s="33">
        <f t="shared" si="10"/>
        <v>53.24</v>
      </c>
      <c r="CU6" s="33">
        <f t="shared" si="10"/>
        <v>52.31</v>
      </c>
      <c r="CV6" s="32" t="str">
        <f>IF(CV7="","",IF(CV7="-","【-】","【"&amp;SUBSTITUTE(TEXT(CV7,"#,##0.00"),"-","△")&amp;"】"))</f>
        <v>【52.74】</v>
      </c>
      <c r="CW6" s="33">
        <f>IF(CW7="",NA(),CW7)</f>
        <v>96.17</v>
      </c>
      <c r="CX6" s="33">
        <f t="shared" ref="CX6:DF6" si="11">IF(CX7="",NA(),CX7)</f>
        <v>94.96</v>
      </c>
      <c r="CY6" s="33">
        <f t="shared" si="11"/>
        <v>95.34</v>
      </c>
      <c r="CZ6" s="33">
        <f t="shared" si="11"/>
        <v>95.88</v>
      </c>
      <c r="DA6" s="33">
        <f t="shared" si="11"/>
        <v>95.82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0.99</v>
      </c>
      <c r="EE6" s="32">
        <f t="shared" ref="EE6:EM6" si="14">IF(EE7="",NA(),EE7)</f>
        <v>0</v>
      </c>
      <c r="EF6" s="33">
        <f t="shared" si="14"/>
        <v>0.02</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242055</v>
      </c>
      <c r="D7" s="35">
        <v>47</v>
      </c>
      <c r="E7" s="35">
        <v>17</v>
      </c>
      <c r="F7" s="35">
        <v>5</v>
      </c>
      <c r="G7" s="35">
        <v>0</v>
      </c>
      <c r="H7" s="35" t="s">
        <v>96</v>
      </c>
      <c r="I7" s="35" t="s">
        <v>97</v>
      </c>
      <c r="J7" s="35" t="s">
        <v>98</v>
      </c>
      <c r="K7" s="35" t="s">
        <v>99</v>
      </c>
      <c r="L7" s="35" t="s">
        <v>100</v>
      </c>
      <c r="M7" s="36" t="s">
        <v>101</v>
      </c>
      <c r="N7" s="36" t="s">
        <v>102</v>
      </c>
      <c r="O7" s="36">
        <v>1.59</v>
      </c>
      <c r="P7" s="36">
        <v>100</v>
      </c>
      <c r="Q7" s="36">
        <v>2829</v>
      </c>
      <c r="R7" s="36">
        <v>143149</v>
      </c>
      <c r="S7" s="36">
        <v>136.68</v>
      </c>
      <c r="T7" s="36">
        <v>1047.33</v>
      </c>
      <c r="U7" s="36">
        <v>2273</v>
      </c>
      <c r="V7" s="36">
        <v>1.1200000000000001</v>
      </c>
      <c r="W7" s="36">
        <v>2029.46</v>
      </c>
      <c r="X7" s="36">
        <v>82.99</v>
      </c>
      <c r="Y7" s="36">
        <v>86.27</v>
      </c>
      <c r="Z7" s="36">
        <v>86.55</v>
      </c>
      <c r="AA7" s="36">
        <v>84.57</v>
      </c>
      <c r="AB7" s="36">
        <v>83.94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59.55</v>
      </c>
      <c r="BQ7" s="36">
        <v>64.08</v>
      </c>
      <c r="BR7" s="36">
        <v>63.81</v>
      </c>
      <c r="BS7" s="36">
        <v>63.03</v>
      </c>
      <c r="BT7" s="36">
        <v>61.21</v>
      </c>
      <c r="BU7" s="36">
        <v>51.56</v>
      </c>
      <c r="BV7" s="36">
        <v>51.03</v>
      </c>
      <c r="BW7" s="36">
        <v>50.9</v>
      </c>
      <c r="BX7" s="36">
        <v>50.82</v>
      </c>
      <c r="BY7" s="36">
        <v>52.19</v>
      </c>
      <c r="BZ7" s="36">
        <v>52.78</v>
      </c>
      <c r="CA7" s="36">
        <v>249.99</v>
      </c>
      <c r="CB7" s="36">
        <v>228.66</v>
      </c>
      <c r="CC7" s="36">
        <v>250.68</v>
      </c>
      <c r="CD7" s="36">
        <v>270.35000000000002</v>
      </c>
      <c r="CE7" s="36">
        <v>279.95</v>
      </c>
      <c r="CF7" s="36">
        <v>283.26</v>
      </c>
      <c r="CG7" s="36">
        <v>289.60000000000002</v>
      </c>
      <c r="CH7" s="36">
        <v>293.27</v>
      </c>
      <c r="CI7" s="36">
        <v>300.52</v>
      </c>
      <c r="CJ7" s="36">
        <v>296.14</v>
      </c>
      <c r="CK7" s="36">
        <v>289.81</v>
      </c>
      <c r="CL7" s="36">
        <v>61.66</v>
      </c>
      <c r="CM7" s="36">
        <v>66.790000000000006</v>
      </c>
      <c r="CN7" s="36">
        <v>58.99</v>
      </c>
      <c r="CO7" s="36">
        <v>49.1</v>
      </c>
      <c r="CP7" s="36">
        <v>50.71</v>
      </c>
      <c r="CQ7" s="36">
        <v>55.2</v>
      </c>
      <c r="CR7" s="36">
        <v>54.74</v>
      </c>
      <c r="CS7" s="36">
        <v>53.78</v>
      </c>
      <c r="CT7" s="36">
        <v>53.24</v>
      </c>
      <c r="CU7" s="36">
        <v>52.31</v>
      </c>
      <c r="CV7" s="36">
        <v>52.74</v>
      </c>
      <c r="CW7" s="36">
        <v>96.17</v>
      </c>
      <c r="CX7" s="36">
        <v>94.96</v>
      </c>
      <c r="CY7" s="36">
        <v>95.34</v>
      </c>
      <c r="CZ7" s="36">
        <v>95.88</v>
      </c>
      <c r="DA7" s="36">
        <v>95.82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0.99</v>
      </c>
      <c r="EE7" s="36">
        <v>0</v>
      </c>
      <c r="EF7" s="36">
        <v>0.02</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2017-02-08T03:12:26Z</dcterms:created>
  <dcterms:modified xsi:type="dcterms:W3CDTF">2017-02-22T02:54:46Z</dcterms:modified>
  <cp:category/>
</cp:coreProperties>
</file>