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<sst xmlns="http://schemas.openxmlformats.org/spreadsheetml/2006/main" count="221" uniqueCount="111">
  <si>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</si>
  <si>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</si>
  <si>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</si>
  <si>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</si>
  <si>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</si>
  <si>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</si>
  <si>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</si>
  <si>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</si>
  <si>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</si>
  <si>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</si>
  <si>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</si>
  <si>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</si>
  <si>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</si>
  <si>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</si>
  <si>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</si>
  <si>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</si>
  <si>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</si>
  <si>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</si>
  <si>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</si>
  <si>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</si>
  <si>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</si>
  <si>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</si>
  <si>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</si>
  <si>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</si>
  <si>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</si>
  <si>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</si>
  <si>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</si>
  <si>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</si>
  <si>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</si>
  <si>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</si>
  <si>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</si>
  <si>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</si>
  <si>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</si>
  <si>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</si>
  <si>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</si>
  <si>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</si>
  <si>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</si>
  <si>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</si>
  <si>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</si>
  <si>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</si>
  <si>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</si>
  <si>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</si>
  <si>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</si>
  <si>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</si>
  <si>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</si>
  <si>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</si>
  <si>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</si>
  <si>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</si>
  <si>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</si>
  <si>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</si>
  <si>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</si>
  <si>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</si>
  <si>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</si>
  <si>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</si>
  <si>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</si>
  <si>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</si>
  <si>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</si>
  <si>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</si>
  <si>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</si>
  <si>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</si>
  <si>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</si>
  <si>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</si>
  <si>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</si>
  <si>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</si>
  <si>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</si>
  <si>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</si>
  <si>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</si>
  <si>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</si>
  <si>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</si>
  <si>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</si>
  <si>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</si>
  <si>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</si>
  <si>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</si>
  <si>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</si>
  <si>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</si>
  <si>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</si>
  <si>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</si>
  <si>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</si>
  <si>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</si>
  <si>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</si>
  <si>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</si>
  <si>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</si>
  <si>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</si>
  <si>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</si>
  <si>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</si>
  <si>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</si>
  <si>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</si>
  <si>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</si>
  <si>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</si>
  <si>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</si>
  <si>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</si>
  <si>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</si>
  <si>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</si>
  <si>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</si>
  <si>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</si>
  <si>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</si>
  <si>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</si>
  <si>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</si>
  <si>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</si>
  <si>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</si>
  <si>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</si>
  <si>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</si>
  <si>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</si>
  <si>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</si>
  <si>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</si>
  <si>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</si>
  <si>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</si>
  <si>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</si>
  <si>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収益的収支比率について、黒字であり料金収入や一般会計繰入金等の収益をもって、維持管理費や支払利息等の費用を十分に賄えていると考える。
一方、一般会計繰入金に依存する傾向が強い。
　企業債残高対事業規模比率について、年度毎に企業債残高は減少しているが、平成28年度から長寿命化対策事業の実施により増加する。
　経費回収率について、使用料にて回収すべき経費をほぼ賄えている状況であるが、適正な使用料金収入の確保が必要である。
　汚水処理原価について、類似団体と比較しても数値は低く、低コストにて効率的な汚水処理が実施できていると考える。
　施設利用率について、数値は低く、施設が十分に活用されていないと考えられる。今後ゆめが丘地域の人口推移等を鑑み、統廃合等も視野に入れて分析が必要である。
　水洗化率については、100％であり適切である。</t>
    <phoneticPr fontId="4"/>
  </si>
  <si>
    <t>　処理施設の維持管理コスト低減等のため、長寿命化計画に基づき、平成28年度より下水道長寿命化事業を実施する。</t>
    <phoneticPr fontId="4"/>
  </si>
  <si>
    <t>　収益的収支は黒字であるが、一般会計繰入金に依存しており、経費回収率と併せて分析し、平成２９年４月からの地方公営企業法を適用し、企業会計への移行を行うと共に、経営戦略を策定し、経営基盤の強化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</si>
</sst>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02016"/>
        <c:axId val="8665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02016"/>
        <c:axId val="86655744"/>
      </c:lineChart>
      <c:dateAx>
        <c:axId val="8650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55744"/>
        <c:crosses val="autoZero"/>
        <c:auto val="1"/>
        <c:lblOffset val="100"/>
        <c:baseTimeUnit val="years"/>
      </c:dateAx>
      <c:valAx>
        <c:axId val="8665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0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60.58</c:v>
                </c:pt>
                <c:pt idx="2">
                  <c:v>62.2</c:v>
                </c:pt>
                <c:pt idx="3">
                  <c:v>58.78</c:v>
                </c:pt>
                <c:pt idx="4">
                  <c:v>52.35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34144"/>
        <c:axId val="897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34144"/>
        <c:axId val="89748608"/>
      </c:lineChart>
      <c:dateAx>
        <c:axId val="8973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48608"/>
        <c:crosses val="autoZero"/>
        <c:auto val="1"/>
        <c:lblOffset val="100"/>
        <c:baseTimeUnit val="years"/>
      </c:dateAx>
      <c:valAx>
        <c:axId val="8974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3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95200"/>
        <c:axId val="8980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95200"/>
        <c:axId val="89801472"/>
      </c:lineChart>
      <c:dateAx>
        <c:axId val="8979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01472"/>
        <c:crosses val="autoZero"/>
        <c:auto val="1"/>
        <c:lblOffset val="100"/>
        <c:baseTimeUnit val="years"/>
      </c:dateAx>
      <c:valAx>
        <c:axId val="8980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9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104.71</c:v>
                </c:pt>
                <c:pt idx="1">
                  <c:v>134.04</c:v>
                </c:pt>
                <c:pt idx="2">
                  <c:v>137</c:v>
                </c:pt>
                <c:pt idx="3">
                  <c:v>122.2</c:v>
                </c:pt>
                <c:pt idx="4">
                  <c:v>106.82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81856"/>
        <c:axId val="866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81856"/>
        <c:axId val="86692224"/>
      </c:lineChart>
      <c:dateAx>
        <c:axId val="8668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92224"/>
        <c:crosses val="autoZero"/>
        <c:auto val="1"/>
        <c:lblOffset val="100"/>
        <c:baseTimeUnit val="years"/>
      </c:dateAx>
      <c:valAx>
        <c:axId val="866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8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97984"/>
        <c:axId val="8790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97984"/>
        <c:axId val="87904256"/>
      </c:lineChart>
      <c:dateAx>
        <c:axId val="8789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04256"/>
        <c:crosses val="autoZero"/>
        <c:auto val="1"/>
        <c:lblOffset val="100"/>
        <c:baseTimeUnit val="years"/>
      </c:dateAx>
      <c:valAx>
        <c:axId val="8790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9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46752"/>
        <c:axId val="8794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46752"/>
        <c:axId val="87948672"/>
      </c:lineChart>
      <c:dateAx>
        <c:axId val="8794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48672"/>
        <c:crosses val="autoZero"/>
        <c:auto val="1"/>
        <c:lblOffset val="100"/>
        <c:baseTimeUnit val="years"/>
      </c:dateAx>
      <c:valAx>
        <c:axId val="8794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4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33600"/>
        <c:axId val="8943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33600"/>
        <c:axId val="89435520"/>
      </c:lineChart>
      <c:dateAx>
        <c:axId val="8943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35520"/>
        <c:crosses val="autoZero"/>
        <c:auto val="1"/>
        <c:lblOffset val="100"/>
        <c:baseTimeUnit val="years"/>
      </c:dateAx>
      <c:valAx>
        <c:axId val="8943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3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82368"/>
        <c:axId val="8948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2368"/>
        <c:axId val="89484288"/>
      </c:lineChart>
      <c:dateAx>
        <c:axId val="8948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84288"/>
        <c:crosses val="autoZero"/>
        <c:auto val="1"/>
        <c:lblOffset val="100"/>
        <c:baseTimeUnit val="years"/>
      </c:dateAx>
      <c:valAx>
        <c:axId val="8948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8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18848"/>
        <c:axId val="8952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8848"/>
        <c:axId val="89520768"/>
      </c:lineChart>
      <c:dateAx>
        <c:axId val="895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20768"/>
        <c:crosses val="autoZero"/>
        <c:auto val="1"/>
        <c:lblOffset val="100"/>
        <c:baseTimeUnit val="years"/>
      </c:dateAx>
      <c:valAx>
        <c:axId val="8952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29.44</c:v>
                </c:pt>
                <c:pt idx="1">
                  <c:v>129.02000000000001</c:v>
                </c:pt>
                <c:pt idx="2">
                  <c:v>135.12</c:v>
                </c:pt>
                <c:pt idx="3">
                  <c:v>94.16</c:v>
                </c:pt>
                <c:pt idx="4">
                  <c:v>73.260000000000005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51232"/>
        <c:axId val="8955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51232"/>
        <c:axId val="89553152"/>
      </c:lineChart>
      <c:dateAx>
        <c:axId val="8955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53152"/>
        <c:crosses val="autoZero"/>
        <c:auto val="1"/>
        <c:lblOffset val="100"/>
        <c:baseTimeUnit val="years"/>
      </c:dateAx>
      <c:valAx>
        <c:axId val="8955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5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421.18</c:v>
                </c:pt>
                <c:pt idx="1">
                  <c:v>95.05</c:v>
                </c:pt>
                <c:pt idx="2">
                  <c:v>88.41</c:v>
                </c:pt>
                <c:pt idx="3">
                  <c:v>127.03</c:v>
                </c:pt>
                <c:pt idx="4">
                  <c:v>165.56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82976"/>
        <c:axId val="8972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2976"/>
        <c:axId val="89720320"/>
      </c:lineChart>
      <c:dateAx>
        <c:axId val="8958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20320"/>
        <c:crosses val="autoZero"/>
        <c:auto val="1"/>
        <c:lblOffset val="100"/>
        <c:baseTimeUnit val="years"/>
      </c:dateAx>
      <c:valAx>
        <c:axId val="8972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8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0" zoomScaleNormal="8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伊賀市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94732</v>
      </c>
      <c r="AM8" s="47"/>
      <c r="AN8" s="47"/>
      <c r="AO8" s="47"/>
      <c r="AP8" s="47"/>
      <c r="AQ8" s="47"/>
      <c r="AR8" s="47"/>
      <c r="AS8" s="47"/>
      <c r="AT8" s="43">
        <f>データ!S6</f>
        <v>558.23</v>
      </c>
      <c r="AU8" s="43"/>
      <c r="AV8" s="43"/>
      <c r="AW8" s="43"/>
      <c r="AX8" s="43"/>
      <c r="AY8" s="43"/>
      <c r="AZ8" s="43"/>
      <c r="BA8" s="43"/>
      <c r="BB8" s="43">
        <f>データ!T6</f>
        <v>169.7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5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2584</v>
      </c>
      <c r="AE10" s="47"/>
      <c r="AF10" s="47"/>
      <c r="AG10" s="47"/>
      <c r="AH10" s="47"/>
      <c r="AI10" s="47"/>
      <c r="AJ10" s="47"/>
      <c r="AK10" s="2"/>
      <c r="AL10" s="47">
        <f>データ!U6</f>
        <v>4712</v>
      </c>
      <c r="AM10" s="47"/>
      <c r="AN10" s="47"/>
      <c r="AO10" s="47"/>
      <c r="AP10" s="47"/>
      <c r="AQ10" s="47"/>
      <c r="AR10" s="47"/>
      <c r="AS10" s="47"/>
      <c r="AT10" s="43">
        <f>データ!V6</f>
        <v>1.61</v>
      </c>
      <c r="AU10" s="43"/>
      <c r="AV10" s="43"/>
      <c r="AW10" s="43"/>
      <c r="AX10" s="43"/>
      <c r="AY10" s="43"/>
      <c r="AZ10" s="43"/>
      <c r="BA10" s="43"/>
      <c r="BB10" s="43">
        <f>データ!W6</f>
        <v>2926.71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242161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</v>
      </c>
      <c r="P6" s="32">
        <f t="shared" si="3"/>
        <v>100</v>
      </c>
      <c r="Q6" s="32">
        <f t="shared" si="3"/>
        <v>2584</v>
      </c>
      <c r="R6" s="32">
        <f t="shared" si="3"/>
        <v>94732</v>
      </c>
      <c r="S6" s="32">
        <f t="shared" si="3"/>
        <v>558.23</v>
      </c>
      <c r="T6" s="32">
        <f t="shared" si="3"/>
        <v>169.7</v>
      </c>
      <c r="U6" s="32">
        <f t="shared" si="3"/>
        <v>4712</v>
      </c>
      <c r="V6" s="32">
        <f t="shared" si="3"/>
        <v>1.61</v>
      </c>
      <c r="W6" s="32">
        <f t="shared" si="3"/>
        <v>2926.71</v>
      </c>
      <c r="X6" s="33">
        <f>IF(X7="",NA(),X7)</f>
        <v>104.71</v>
      </c>
      <c r="Y6" s="33">
        <f t="shared" ref="Y6:AG6" si="4">IF(Y7="",NA(),Y7)</f>
        <v>134.04</v>
      </c>
      <c r="Z6" s="33">
        <f t="shared" si="4"/>
        <v>137</v>
      </c>
      <c r="AA6" s="33">
        <f t="shared" si="4"/>
        <v>122.2</v>
      </c>
      <c r="AB6" s="33">
        <f t="shared" si="4"/>
        <v>106.82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29.44</v>
      </c>
      <c r="BQ6" s="33">
        <f t="shared" ref="BQ6:BY6" si="8">IF(BQ7="",NA(),BQ7)</f>
        <v>129.02000000000001</v>
      </c>
      <c r="BR6" s="33">
        <f t="shared" si="8"/>
        <v>135.12</v>
      </c>
      <c r="BS6" s="33">
        <f t="shared" si="8"/>
        <v>94.16</v>
      </c>
      <c r="BT6" s="33">
        <f t="shared" si="8"/>
        <v>73.260000000000005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421.18</v>
      </c>
      <c r="CB6" s="33">
        <f t="shared" ref="CB6:CJ6" si="9">IF(CB7="",NA(),CB7)</f>
        <v>95.05</v>
      </c>
      <c r="CC6" s="33">
        <f t="shared" si="9"/>
        <v>88.41</v>
      </c>
      <c r="CD6" s="33">
        <f t="shared" si="9"/>
        <v>127.03</v>
      </c>
      <c r="CE6" s="33">
        <f t="shared" si="9"/>
        <v>165.56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>
        <f>IF(CL7="",NA(),CL7)</f>
        <v>56.04</v>
      </c>
      <c r="CM6" s="33">
        <f t="shared" ref="CM6:CU6" si="10">IF(CM7="",NA(),CM7)</f>
        <v>60.58</v>
      </c>
      <c r="CN6" s="33">
        <f t="shared" si="10"/>
        <v>62.2</v>
      </c>
      <c r="CO6" s="33">
        <f t="shared" si="10"/>
        <v>58.78</v>
      </c>
      <c r="CP6" s="33">
        <f t="shared" si="10"/>
        <v>52.35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242161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</v>
      </c>
      <c r="P7" s="36">
        <v>100</v>
      </c>
      <c r="Q7" s="36">
        <v>2584</v>
      </c>
      <c r="R7" s="36">
        <v>94732</v>
      </c>
      <c r="S7" s="36">
        <v>558.23</v>
      </c>
      <c r="T7" s="36">
        <v>169.7</v>
      </c>
      <c r="U7" s="36">
        <v>4712</v>
      </c>
      <c r="V7" s="36">
        <v>1.61</v>
      </c>
      <c r="W7" s="36">
        <v>2926.71</v>
      </c>
      <c r="X7" s="36">
        <v>104.71</v>
      </c>
      <c r="Y7" s="36">
        <v>134.04</v>
      </c>
      <c r="Z7" s="36">
        <v>137</v>
      </c>
      <c r="AA7" s="36">
        <v>122.2</v>
      </c>
      <c r="AB7" s="36">
        <v>106.82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29.44</v>
      </c>
      <c r="BQ7" s="36">
        <v>129.02000000000001</v>
      </c>
      <c r="BR7" s="36">
        <v>135.12</v>
      </c>
      <c r="BS7" s="36">
        <v>94.16</v>
      </c>
      <c r="BT7" s="36">
        <v>73.260000000000005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421.18</v>
      </c>
      <c r="CB7" s="36">
        <v>95.05</v>
      </c>
      <c r="CC7" s="36">
        <v>88.41</v>
      </c>
      <c r="CD7" s="36">
        <v>127.03</v>
      </c>
      <c r="CE7" s="36">
        <v>165.56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>
        <v>56.04</v>
      </c>
      <c r="CM7" s="36">
        <v>60.58</v>
      </c>
      <c r="CN7" s="36">
        <v>62.2</v>
      </c>
      <c r="CO7" s="36">
        <v>58.78</v>
      </c>
      <c r="CP7" s="36">
        <v>52.35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2017-02-08T02:51:30Z</dcterms:created>
  <dcterms:modified xsi:type="dcterms:W3CDTF">2017-02-22T02:48:30Z</dcterms:modified>
  <cp:category/>
</cp:coreProperties>
</file>