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<sst xmlns="http://schemas.openxmlformats.org/spreadsheetml/2006/main" count="218" uniqueCount="108">
  <si>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</si>
  <si>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</si>
  <si>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</si>
  <si>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</si>
  <si>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</si>
  <si>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</si>
  <si>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</si>
  <si>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</si>
  <si>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</si>
  <si>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</si>
  <si>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</si>
  <si>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</si>
  <si>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</si>
  <si>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</si>
  <si>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</si>
  <si>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</si>
  <si>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</si>
  <si>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</si>
  <si>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</si>
  <si>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</si>
  <si>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</si>
  <si>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</si>
  <si>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</si>
  <si>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</si>
  <si>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</si>
  <si>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</si>
  <si>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</si>
  <si>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</si>
  <si>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</si>
  <si>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</si>
  <si>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</si>
  <si>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</si>
  <si>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</si>
  <si>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</si>
  <si>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</si>
  <si>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</si>
  <si>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</si>
  <si>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</si>
  <si>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</si>
  <si>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</si>
  <si>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</si>
  <si>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</si>
  <si>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</si>
  <si>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</si>
  <si>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</si>
  <si>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</si>
  <si>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</si>
  <si>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</si>
  <si>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</si>
  <si>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</si>
  <si>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</si>
  <si>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</si>
  <si>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</si>
  <si>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</si>
  <si>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</si>
  <si>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</si>
  <si>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</si>
  <si>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</si>
  <si>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</si>
  <si>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</si>
  <si>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</si>
  <si>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</si>
  <si>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</si>
  <si>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</si>
  <si>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</si>
  <si>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</si>
  <si>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</si>
  <si>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</si>
  <si>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</si>
  <si>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</si>
  <si>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</si>
  <si>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</si>
  <si>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</si>
  <si>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</si>
  <si>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</si>
  <si>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</si>
  <si>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</si>
  <si>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</si>
  <si>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</si>
  <si>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</si>
  <si>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</si>
  <si>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</si>
  <si>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</si>
  <si>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</si>
  <si>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</si>
  <si>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</si>
  <si>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</si>
  <si>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</si>
  <si>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</si>
  <si>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</si>
  <si>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</si>
  <si>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</si>
  <si>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</si>
  <si>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南伊勢町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</si>
  <si>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</si>
  <si>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</si>
  <si>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</si>
  <si>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</si>
  <si>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</si>
  <si>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</si>
  <si>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</si>
  <si>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</si>
  <si>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</si>
  <si>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</si>
  <si>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</si>
  <si>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収益的収支比率が低く、また老朽管の更新も行っている為比率はさらに落ち込むと予測される。</t>
    <rPh sb="0" eb="3">
      <t>シュウエキテキ</t>
    </rPh>
    <rPh sb="3" eb="5">
      <t>シュウシ</t>
    </rPh>
    <rPh sb="5" eb="7">
      <t>ヒリツ</t>
    </rPh>
    <rPh sb="8" eb="9">
      <t>ヒク</t>
    </rPh>
    <rPh sb="13" eb="15">
      <t>ロウキュウ</t>
    </rPh>
    <rPh sb="15" eb="16">
      <t>カン</t>
    </rPh>
    <rPh sb="17" eb="19">
      <t>コウシン</t>
    </rPh>
    <rPh sb="20" eb="21">
      <t>オコナ</t>
    </rPh>
    <rPh sb="25" eb="26">
      <t>タメ</t>
    </rPh>
    <rPh sb="26" eb="28">
      <t>ヒリツ</t>
    </rPh>
    <rPh sb="32" eb="33">
      <t>オ</t>
    </rPh>
    <rPh sb="34" eb="35">
      <t>コ</t>
    </rPh>
    <rPh sb="37" eb="39">
      <t>ヨソク</t>
    </rPh>
    <phoneticPr fontId="4"/>
  </si>
  <si>
    <t>厳しい財政状況のもと、管路の更新スピードが施設の老朽化に追いついていない。</t>
    <rPh sb="0" eb="1">
      <t>キビ</t>
    </rPh>
    <rPh sb="3" eb="5">
      <t>ザイセイ</t>
    </rPh>
    <rPh sb="5" eb="7">
      <t>ジョウキョウ</t>
    </rPh>
    <rPh sb="11" eb="13">
      <t>カンロ</t>
    </rPh>
    <rPh sb="14" eb="16">
      <t>コウシン</t>
    </rPh>
    <rPh sb="21" eb="23">
      <t>シセツ</t>
    </rPh>
    <rPh sb="24" eb="27">
      <t>ロウキュウカ</t>
    </rPh>
    <rPh sb="28" eb="29">
      <t>オ</t>
    </rPh>
    <phoneticPr fontId="4"/>
  </si>
  <si>
    <r>
      <t>今後も人口減少により、さらに厳しい財政状況が予測される中、有収</t>
    </r>
    <r>
      <rPr>
        <sz val="11"/>
        <rFont val="ＭＳ ゴシック"/>
        <family val="3"/>
        <charset val="128"/>
      </rPr>
      <t>率</t>
    </r>
    <r>
      <rPr>
        <sz val="11"/>
        <color theme="1"/>
        <rFont val="ＭＳ ゴシック"/>
        <family val="3"/>
        <charset val="128"/>
      </rPr>
      <t>を向上させ費用を軽減させる努力を続けていかなければならない。</t>
    </r>
    <rPh sb="0" eb="2">
      <t>コンゴ</t>
    </rPh>
    <rPh sb="3" eb="5">
      <t>ジンコウ</t>
    </rPh>
    <rPh sb="5" eb="7">
      <t>ゲンショウ</t>
    </rPh>
    <rPh sb="14" eb="15">
      <t>キビ</t>
    </rPh>
    <rPh sb="17" eb="19">
      <t>ザイセイ</t>
    </rPh>
    <rPh sb="19" eb="21">
      <t>ジョウキョウ</t>
    </rPh>
    <rPh sb="22" eb="24">
      <t>ヨソク</t>
    </rPh>
    <rPh sb="27" eb="28">
      <t>ナカ</t>
    </rPh>
    <rPh sb="29" eb="30">
      <t>ア</t>
    </rPh>
    <rPh sb="30" eb="31">
      <t>シュウ</t>
    </rPh>
    <rPh sb="31" eb="32">
      <t>リツ</t>
    </rPh>
    <rPh sb="33" eb="35">
      <t>コウジョウ</t>
    </rPh>
    <rPh sb="37" eb="39">
      <t>ヒヨウ</t>
    </rPh>
    <rPh sb="40" eb="42">
      <t>ケイゲン</t>
    </rPh>
    <rPh sb="45" eb="47">
      <t>ドリョク</t>
    </rPh>
    <rPh sb="48" eb="49">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</si>
</sst>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0.16</c:v>
                </c:pt>
                <c:pt idx="1">
                  <c:v>3.5</c:v>
                </c:pt>
                <c:pt idx="2">
                  <c:v>0.83</c:v>
                </c:pt>
                <c:pt idx="3">
                  <c:v>0.78</c:v>
                </c:pt>
                <c:pt idx="4">
                  <c:v>0.54</c:v>
                </c:pt>
              </c:numCache>
            </c:numRef>
          </c:val>
        </c:ser>
        <c:dLbls>
          <c:showLegendKey val="0"/>
          <c:showVal val="0"/>
          <c:showCatName val="0"/>
          <c:showSerName val="0"/>
          <c:showPercent val="0"/>
          <c:showBubbleSize val="0"/>
        </c:dLbls>
        <c:gapWidth val="150"/>
        <c:axId val="95021696"/>
        <c:axId val="956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95021696"/>
        <c:axId val="95695616"/>
      </c:lineChart>
      <c:dateAx>
        <c:axId val="95021696"/>
        <c:scaling>
          <c:orientation val="minMax"/>
        </c:scaling>
        <c:delete val="1"/>
        <c:axPos val="b"/>
        <c:numFmt formatCode="ge" sourceLinked="1"/>
        <c:majorTickMark val="none"/>
        <c:minorTickMark val="none"/>
        <c:tickLblPos val="none"/>
        <c:crossAx val="95695616"/>
        <c:crosses val="autoZero"/>
        <c:auto val="1"/>
        <c:lblOffset val="100"/>
        <c:baseTimeUnit val="years"/>
      </c:dateAx>
      <c:valAx>
        <c:axId val="956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132.47999999999999</c:v>
                </c:pt>
                <c:pt idx="1">
                  <c:v>125.61</c:v>
                </c:pt>
                <c:pt idx="2">
                  <c:v>118.67</c:v>
                </c:pt>
                <c:pt idx="3">
                  <c:v>122.19</c:v>
                </c:pt>
                <c:pt idx="4">
                  <c:v>119.64</c:v>
                </c:pt>
              </c:numCache>
            </c:numRef>
          </c:val>
        </c:ser>
        <c:dLbls>
          <c:showLegendKey val="0"/>
          <c:showVal val="0"/>
          <c:showCatName val="0"/>
          <c:showSerName val="0"/>
          <c:showPercent val="0"/>
          <c:showBubbleSize val="0"/>
        </c:dLbls>
        <c:gapWidth val="150"/>
        <c:axId val="98248960"/>
        <c:axId val="982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98248960"/>
        <c:axId val="98267520"/>
      </c:lineChart>
      <c:dateAx>
        <c:axId val="98248960"/>
        <c:scaling>
          <c:orientation val="minMax"/>
        </c:scaling>
        <c:delete val="1"/>
        <c:axPos val="b"/>
        <c:numFmt formatCode="ge" sourceLinked="1"/>
        <c:majorTickMark val="none"/>
        <c:minorTickMark val="none"/>
        <c:tickLblPos val="none"/>
        <c:crossAx val="98267520"/>
        <c:crosses val="autoZero"/>
        <c:auto val="1"/>
        <c:lblOffset val="100"/>
        <c:baseTimeUnit val="years"/>
      </c:dateAx>
      <c:valAx>
        <c:axId val="982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55.83</c:v>
                </c:pt>
                <c:pt idx="1">
                  <c:v>54.64</c:v>
                </c:pt>
                <c:pt idx="2">
                  <c:v>56.48</c:v>
                </c:pt>
                <c:pt idx="3">
                  <c:v>54.02</c:v>
                </c:pt>
                <c:pt idx="4">
                  <c:v>53.35</c:v>
                </c:pt>
              </c:numCache>
            </c:numRef>
          </c:val>
        </c:ser>
        <c:dLbls>
          <c:showLegendKey val="0"/>
          <c:showVal val="0"/>
          <c:showCatName val="0"/>
          <c:showSerName val="0"/>
          <c:showPercent val="0"/>
          <c:showBubbleSize val="0"/>
        </c:dLbls>
        <c:gapWidth val="150"/>
        <c:axId val="98305920"/>
        <c:axId val="983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98305920"/>
        <c:axId val="98324480"/>
      </c:lineChart>
      <c:dateAx>
        <c:axId val="98305920"/>
        <c:scaling>
          <c:orientation val="minMax"/>
        </c:scaling>
        <c:delete val="1"/>
        <c:axPos val="b"/>
        <c:numFmt formatCode="ge" sourceLinked="1"/>
        <c:majorTickMark val="none"/>
        <c:minorTickMark val="none"/>
        <c:tickLblPos val="none"/>
        <c:crossAx val="98324480"/>
        <c:crosses val="autoZero"/>
        <c:auto val="1"/>
        <c:lblOffset val="100"/>
        <c:baseTimeUnit val="years"/>
      </c:dateAx>
      <c:valAx>
        <c:axId val="983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77.03</c:v>
                </c:pt>
                <c:pt idx="1">
                  <c:v>71.010000000000005</c:v>
                </c:pt>
                <c:pt idx="2">
                  <c:v>76.87</c:v>
                </c:pt>
                <c:pt idx="3">
                  <c:v>76.97</c:v>
                </c:pt>
                <c:pt idx="4">
                  <c:v>72.91</c:v>
                </c:pt>
              </c:numCache>
            </c:numRef>
          </c:val>
        </c:ser>
        <c:dLbls>
          <c:showLegendKey val="0"/>
          <c:showVal val="0"/>
          <c:showCatName val="0"/>
          <c:showSerName val="0"/>
          <c:showPercent val="0"/>
          <c:showBubbleSize val="0"/>
        </c:dLbls>
        <c:gapWidth val="150"/>
        <c:axId val="95725824"/>
        <c:axId val="957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95725824"/>
        <c:axId val="95736192"/>
      </c:lineChart>
      <c:dateAx>
        <c:axId val="95725824"/>
        <c:scaling>
          <c:orientation val="minMax"/>
        </c:scaling>
        <c:delete val="1"/>
        <c:axPos val="b"/>
        <c:numFmt formatCode="ge" sourceLinked="1"/>
        <c:majorTickMark val="none"/>
        <c:minorTickMark val="none"/>
        <c:tickLblPos val="none"/>
        <c:crossAx val="95736192"/>
        <c:crosses val="autoZero"/>
        <c:auto val="1"/>
        <c:lblOffset val="100"/>
        <c:baseTimeUnit val="years"/>
      </c:dateAx>
      <c:valAx>
        <c:axId val="957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14976"/>
        <c:axId val="968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14976"/>
        <c:axId val="96817152"/>
      </c:lineChart>
      <c:dateAx>
        <c:axId val="96814976"/>
        <c:scaling>
          <c:orientation val="minMax"/>
        </c:scaling>
        <c:delete val="1"/>
        <c:axPos val="b"/>
        <c:numFmt formatCode="ge" sourceLinked="1"/>
        <c:majorTickMark val="none"/>
        <c:minorTickMark val="none"/>
        <c:tickLblPos val="none"/>
        <c:crossAx val="96817152"/>
        <c:crosses val="autoZero"/>
        <c:auto val="1"/>
        <c:lblOffset val="100"/>
        <c:baseTimeUnit val="years"/>
      </c:dateAx>
      <c:valAx>
        <c:axId val="968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28416"/>
        <c:axId val="968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28416"/>
        <c:axId val="96871552"/>
      </c:lineChart>
      <c:dateAx>
        <c:axId val="96828416"/>
        <c:scaling>
          <c:orientation val="minMax"/>
        </c:scaling>
        <c:delete val="1"/>
        <c:axPos val="b"/>
        <c:numFmt formatCode="ge" sourceLinked="1"/>
        <c:majorTickMark val="none"/>
        <c:minorTickMark val="none"/>
        <c:tickLblPos val="none"/>
        <c:crossAx val="96871552"/>
        <c:crosses val="autoZero"/>
        <c:auto val="1"/>
        <c:lblOffset val="100"/>
        <c:baseTimeUnit val="years"/>
      </c:dateAx>
      <c:valAx>
        <c:axId val="968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98432"/>
        <c:axId val="9690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98432"/>
        <c:axId val="96908800"/>
      </c:lineChart>
      <c:dateAx>
        <c:axId val="96898432"/>
        <c:scaling>
          <c:orientation val="minMax"/>
        </c:scaling>
        <c:delete val="1"/>
        <c:axPos val="b"/>
        <c:numFmt formatCode="ge" sourceLinked="1"/>
        <c:majorTickMark val="none"/>
        <c:minorTickMark val="none"/>
        <c:tickLblPos val="none"/>
        <c:crossAx val="96908800"/>
        <c:crosses val="autoZero"/>
        <c:auto val="1"/>
        <c:lblOffset val="100"/>
        <c:baseTimeUnit val="years"/>
      </c:dateAx>
      <c:valAx>
        <c:axId val="969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47200"/>
        <c:axId val="969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47200"/>
        <c:axId val="96953472"/>
      </c:lineChart>
      <c:dateAx>
        <c:axId val="96947200"/>
        <c:scaling>
          <c:orientation val="minMax"/>
        </c:scaling>
        <c:delete val="1"/>
        <c:axPos val="b"/>
        <c:numFmt formatCode="ge" sourceLinked="1"/>
        <c:majorTickMark val="none"/>
        <c:minorTickMark val="none"/>
        <c:tickLblPos val="none"/>
        <c:crossAx val="96953472"/>
        <c:crosses val="autoZero"/>
        <c:auto val="1"/>
        <c:lblOffset val="100"/>
        <c:baseTimeUnit val="years"/>
      </c:dateAx>
      <c:valAx>
        <c:axId val="969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1086.5899999999999</c:v>
                </c:pt>
                <c:pt idx="1">
                  <c:v>1205.75</c:v>
                </c:pt>
                <c:pt idx="2">
                  <c:v>1218.6099999999999</c:v>
                </c:pt>
                <c:pt idx="3">
                  <c:v>1204.8399999999999</c:v>
                </c:pt>
                <c:pt idx="4">
                  <c:v>1279.57</c:v>
                </c:pt>
              </c:numCache>
            </c:numRef>
          </c:val>
        </c:ser>
        <c:dLbls>
          <c:showLegendKey val="0"/>
          <c:showVal val="0"/>
          <c:showCatName val="0"/>
          <c:showSerName val="0"/>
          <c:showPercent val="0"/>
          <c:showBubbleSize val="0"/>
        </c:dLbls>
        <c:gapWidth val="150"/>
        <c:axId val="96969856"/>
        <c:axId val="969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96969856"/>
        <c:axId val="96971776"/>
      </c:lineChart>
      <c:dateAx>
        <c:axId val="96969856"/>
        <c:scaling>
          <c:orientation val="minMax"/>
        </c:scaling>
        <c:delete val="1"/>
        <c:axPos val="b"/>
        <c:numFmt formatCode="ge" sourceLinked="1"/>
        <c:majorTickMark val="none"/>
        <c:minorTickMark val="none"/>
        <c:tickLblPos val="none"/>
        <c:crossAx val="96971776"/>
        <c:crosses val="autoZero"/>
        <c:auto val="1"/>
        <c:lblOffset val="100"/>
        <c:baseTimeUnit val="years"/>
      </c:dateAx>
      <c:valAx>
        <c:axId val="969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66.45</c:v>
                </c:pt>
                <c:pt idx="1">
                  <c:v>61.36</c:v>
                </c:pt>
                <c:pt idx="2">
                  <c:v>66.83</c:v>
                </c:pt>
                <c:pt idx="3">
                  <c:v>69.150000000000006</c:v>
                </c:pt>
                <c:pt idx="4">
                  <c:v>65.319999999999993</c:v>
                </c:pt>
              </c:numCache>
            </c:numRef>
          </c:val>
        </c:ser>
        <c:dLbls>
          <c:showLegendKey val="0"/>
          <c:showVal val="0"/>
          <c:showCatName val="0"/>
          <c:showSerName val="0"/>
          <c:showPercent val="0"/>
          <c:showBubbleSize val="0"/>
        </c:dLbls>
        <c:gapWidth val="150"/>
        <c:axId val="97022336"/>
        <c:axId val="970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97022336"/>
        <c:axId val="97024256"/>
      </c:lineChart>
      <c:dateAx>
        <c:axId val="97022336"/>
        <c:scaling>
          <c:orientation val="minMax"/>
        </c:scaling>
        <c:delete val="1"/>
        <c:axPos val="b"/>
        <c:numFmt formatCode="ge" sourceLinked="1"/>
        <c:majorTickMark val="none"/>
        <c:minorTickMark val="none"/>
        <c:tickLblPos val="none"/>
        <c:crossAx val="97024256"/>
        <c:crosses val="autoZero"/>
        <c:auto val="1"/>
        <c:lblOffset val="100"/>
        <c:baseTimeUnit val="years"/>
      </c:dateAx>
      <c:valAx>
        <c:axId val="970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136.85</c:v>
                </c:pt>
                <c:pt idx="1">
                  <c:v>149.15</c:v>
                </c:pt>
                <c:pt idx="2">
                  <c:v>137.38</c:v>
                </c:pt>
                <c:pt idx="3">
                  <c:v>136.54</c:v>
                </c:pt>
                <c:pt idx="4">
                  <c:v>145.53</c:v>
                </c:pt>
              </c:numCache>
            </c:numRef>
          </c:val>
        </c:ser>
        <c:dLbls>
          <c:showLegendKey val="0"/>
          <c:showVal val="0"/>
          <c:showCatName val="0"/>
          <c:showSerName val="0"/>
          <c:showPercent val="0"/>
          <c:showBubbleSize val="0"/>
        </c:dLbls>
        <c:gapWidth val="150"/>
        <c:axId val="97049216"/>
        <c:axId val="9705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97049216"/>
        <c:axId val="97051392"/>
      </c:lineChart>
      <c:dateAx>
        <c:axId val="97049216"/>
        <c:scaling>
          <c:orientation val="minMax"/>
        </c:scaling>
        <c:delete val="1"/>
        <c:axPos val="b"/>
        <c:numFmt formatCode="ge" sourceLinked="1"/>
        <c:majorTickMark val="none"/>
        <c:minorTickMark val="none"/>
        <c:tickLblPos val="none"/>
        <c:crossAx val="97051392"/>
        <c:crosses val="autoZero"/>
        <c:auto val="1"/>
        <c:lblOffset val="100"/>
        <c:baseTimeUnit val="years"/>
      </c:dateAx>
      <c:valAx>
        <c:axId val="970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三重県　南伊勢町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13915</v>
      </c>
      <c r="AJ8" s="74"/>
      <c r="AK8" s="74"/>
      <c r="AL8" s="74"/>
      <c r="AM8" s="74"/>
      <c r="AN8" s="74"/>
      <c r="AO8" s="74"/>
      <c r="AP8" s="75"/>
      <c r="AQ8" s="56">
        <f>データ!R6</f>
        <v>241.89</v>
      </c>
      <c r="AR8" s="56"/>
      <c r="AS8" s="56"/>
      <c r="AT8" s="56"/>
      <c r="AU8" s="56"/>
      <c r="AV8" s="56"/>
      <c r="AW8" s="56"/>
      <c r="AX8" s="56"/>
      <c r="AY8" s="56">
        <f>データ!S6</f>
        <v>57.53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42.78</v>
      </c>
      <c r="S10" s="56"/>
      <c r="T10" s="56"/>
      <c r="U10" s="56"/>
      <c r="V10" s="56"/>
      <c r="W10" s="56"/>
      <c r="X10" s="56"/>
      <c r="Y10" s="56"/>
      <c r="Z10" s="64">
        <f>データ!P6</f>
        <v>1620</v>
      </c>
      <c r="AA10" s="64"/>
      <c r="AB10" s="64"/>
      <c r="AC10" s="64"/>
      <c r="AD10" s="64"/>
      <c r="AE10" s="64"/>
      <c r="AF10" s="64"/>
      <c r="AG10" s="64"/>
      <c r="AH10" s="2"/>
      <c r="AI10" s="64">
        <f>データ!T6</f>
        <v>5903</v>
      </c>
      <c r="AJ10" s="64"/>
      <c r="AK10" s="64"/>
      <c r="AL10" s="64"/>
      <c r="AM10" s="64"/>
      <c r="AN10" s="64"/>
      <c r="AO10" s="64"/>
      <c r="AP10" s="64"/>
      <c r="AQ10" s="56">
        <f>データ!U6</f>
        <v>56.4</v>
      </c>
      <c r="AR10" s="56"/>
      <c r="AS10" s="56"/>
      <c r="AT10" s="56"/>
      <c r="AU10" s="56"/>
      <c r="AV10" s="56"/>
      <c r="AW10" s="56"/>
      <c r="AX10" s="56"/>
      <c r="AY10" s="56">
        <f>データ!V6</f>
        <v>104.66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244724</v>
      </c>
      <c r="D6" s="31">
        <f t="shared" si="3"/>
        <v>47</v>
      </c>
      <c r="E6" s="31">
        <f t="shared" si="3"/>
        <v>1</v>
      </c>
      <c r="F6" s="31">
        <f t="shared" si="3"/>
        <v>0</v>
      </c>
      <c r="G6" s="31">
        <f t="shared" si="3"/>
        <v>0</v>
      </c>
      <c r="H6" s="31" t="str">
        <f t="shared" si="3"/>
        <v>三重県　南伊勢町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42.78</v>
      </c>
      <c r="P6" s="32">
        <f t="shared" si="3"/>
        <v>1620</v>
      </c>
      <c r="Q6" s="32">
        <f t="shared" si="3"/>
        <v>13915</v>
      </c>
      <c r="R6" s="32">
        <f t="shared" si="3"/>
        <v>241.89</v>
      </c>
      <c r="S6" s="32">
        <f t="shared" si="3"/>
        <v>57.53</v>
      </c>
      <c r="T6" s="32">
        <f t="shared" si="3"/>
        <v>5903</v>
      </c>
      <c r="U6" s="32">
        <f t="shared" si="3"/>
        <v>56.4</v>
      </c>
      <c r="V6" s="32">
        <f t="shared" si="3"/>
        <v>104.66</v>
      </c>
      <c r="W6" s="33">
        <f>IF(W7="",NA(),W7)</f>
        <v>77.03</v>
      </c>
      <c r="X6" s="33">
        <f t="shared" ref="X6:AF6" si="4">IF(X7="",NA(),X7)</f>
        <v>71.010000000000005</v>
      </c>
      <c r="Y6" s="33">
        <f t="shared" si="4"/>
        <v>76.87</v>
      </c>
      <c r="Z6" s="33">
        <f t="shared" si="4"/>
        <v>76.97</v>
      </c>
      <c r="AA6" s="33">
        <f t="shared" si="4"/>
        <v>72.91</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1086.5899999999999</v>
      </c>
      <c r="BE6" s="33">
        <f t="shared" ref="BE6:BM6" si="7">IF(BE7="",NA(),BE7)</f>
        <v>1205.75</v>
      </c>
      <c r="BF6" s="33">
        <f t="shared" si="7"/>
        <v>1218.6099999999999</v>
      </c>
      <c r="BG6" s="33">
        <f t="shared" si="7"/>
        <v>1204.8399999999999</v>
      </c>
      <c r="BH6" s="33">
        <f t="shared" si="7"/>
        <v>1279.57</v>
      </c>
      <c r="BI6" s="33">
        <f t="shared" si="7"/>
        <v>1168.8</v>
      </c>
      <c r="BJ6" s="33">
        <f t="shared" si="7"/>
        <v>1158.82</v>
      </c>
      <c r="BK6" s="33">
        <f t="shared" si="7"/>
        <v>1167.7</v>
      </c>
      <c r="BL6" s="33">
        <f t="shared" si="7"/>
        <v>1228.58</v>
      </c>
      <c r="BM6" s="33">
        <f t="shared" si="7"/>
        <v>1280.18</v>
      </c>
      <c r="BN6" s="32" t="str">
        <f>IF(BN7="","",IF(BN7="-","【-】","【"&amp;SUBSTITUTE(TEXT(BN7,"#,##0.00"),"-","△")&amp;"】"))</f>
        <v>【1,242.90】</v>
      </c>
      <c r="BO6" s="33">
        <f>IF(BO7="",NA(),BO7)</f>
        <v>66.45</v>
      </c>
      <c r="BP6" s="33">
        <f t="shared" ref="BP6:BX6" si="8">IF(BP7="",NA(),BP7)</f>
        <v>61.36</v>
      </c>
      <c r="BQ6" s="33">
        <f t="shared" si="8"/>
        <v>66.83</v>
      </c>
      <c r="BR6" s="33">
        <f t="shared" si="8"/>
        <v>69.150000000000006</v>
      </c>
      <c r="BS6" s="33">
        <f t="shared" si="8"/>
        <v>65.319999999999993</v>
      </c>
      <c r="BT6" s="33">
        <f t="shared" si="8"/>
        <v>56.44</v>
      </c>
      <c r="BU6" s="33">
        <f t="shared" si="8"/>
        <v>55.6</v>
      </c>
      <c r="BV6" s="33">
        <f t="shared" si="8"/>
        <v>54.43</v>
      </c>
      <c r="BW6" s="33">
        <f t="shared" si="8"/>
        <v>53.81</v>
      </c>
      <c r="BX6" s="33">
        <f t="shared" si="8"/>
        <v>53.62</v>
      </c>
      <c r="BY6" s="32" t="str">
        <f>IF(BY7="","",IF(BY7="-","【-】","【"&amp;SUBSTITUTE(TEXT(BY7,"#,##0.00"),"-","△")&amp;"】"))</f>
        <v>【33.35】</v>
      </c>
      <c r="BZ6" s="33">
        <f>IF(BZ7="",NA(),BZ7)</f>
        <v>136.85</v>
      </c>
      <c r="CA6" s="33">
        <f t="shared" ref="CA6:CI6" si="9">IF(CA7="",NA(),CA7)</f>
        <v>149.15</v>
      </c>
      <c r="CB6" s="33">
        <f t="shared" si="9"/>
        <v>137.38</v>
      </c>
      <c r="CC6" s="33">
        <f t="shared" si="9"/>
        <v>136.54</v>
      </c>
      <c r="CD6" s="33">
        <f t="shared" si="9"/>
        <v>145.53</v>
      </c>
      <c r="CE6" s="33">
        <f t="shared" si="9"/>
        <v>270.7</v>
      </c>
      <c r="CF6" s="33">
        <f t="shared" si="9"/>
        <v>275.86</v>
      </c>
      <c r="CG6" s="33">
        <f t="shared" si="9"/>
        <v>279.8</v>
      </c>
      <c r="CH6" s="33">
        <f t="shared" si="9"/>
        <v>284.64999999999998</v>
      </c>
      <c r="CI6" s="33">
        <f t="shared" si="9"/>
        <v>287.7</v>
      </c>
      <c r="CJ6" s="32" t="str">
        <f>IF(CJ7="","",IF(CJ7="-","【-】","【"&amp;SUBSTITUTE(TEXT(CJ7,"#,##0.00"),"-","△")&amp;"】"))</f>
        <v>【524.69】</v>
      </c>
      <c r="CK6" s="33">
        <f>IF(CK7="",NA(),CK7)</f>
        <v>132.47999999999999</v>
      </c>
      <c r="CL6" s="33">
        <f t="shared" ref="CL6:CT6" si="10">IF(CL7="",NA(),CL7)</f>
        <v>125.61</v>
      </c>
      <c r="CM6" s="33">
        <f t="shared" si="10"/>
        <v>118.67</v>
      </c>
      <c r="CN6" s="33">
        <f t="shared" si="10"/>
        <v>122.19</v>
      </c>
      <c r="CO6" s="33">
        <f t="shared" si="10"/>
        <v>119.64</v>
      </c>
      <c r="CP6" s="33">
        <f t="shared" si="10"/>
        <v>59.84</v>
      </c>
      <c r="CQ6" s="33">
        <f t="shared" si="10"/>
        <v>60.66</v>
      </c>
      <c r="CR6" s="33">
        <f t="shared" si="10"/>
        <v>60.17</v>
      </c>
      <c r="CS6" s="33">
        <f t="shared" si="10"/>
        <v>58.96</v>
      </c>
      <c r="CT6" s="33">
        <f t="shared" si="10"/>
        <v>58.1</v>
      </c>
      <c r="CU6" s="32" t="str">
        <f>IF(CU7="","",IF(CU7="-","【-】","【"&amp;SUBSTITUTE(TEXT(CU7,"#,##0.00"),"-","△")&amp;"】"))</f>
        <v>【57.58】</v>
      </c>
      <c r="CV6" s="33">
        <f>IF(CV7="",NA(),CV7)</f>
        <v>55.83</v>
      </c>
      <c r="CW6" s="33">
        <f t="shared" ref="CW6:DE6" si="11">IF(CW7="",NA(),CW7)</f>
        <v>54.64</v>
      </c>
      <c r="CX6" s="33">
        <f t="shared" si="11"/>
        <v>56.48</v>
      </c>
      <c r="CY6" s="33">
        <f t="shared" si="11"/>
        <v>54.02</v>
      </c>
      <c r="CZ6" s="33">
        <f t="shared" si="11"/>
        <v>53.35</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0.16</v>
      </c>
      <c r="ED6" s="33">
        <f t="shared" ref="ED6:EL6" si="14">IF(ED7="",NA(),ED7)</f>
        <v>3.5</v>
      </c>
      <c r="EE6" s="33">
        <f t="shared" si="14"/>
        <v>0.83</v>
      </c>
      <c r="EF6" s="33">
        <f t="shared" si="14"/>
        <v>0.78</v>
      </c>
      <c r="EG6" s="33">
        <f t="shared" si="14"/>
        <v>0.54</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244724</v>
      </c>
      <c r="D7" s="35">
        <v>47</v>
      </c>
      <c r="E7" s="35">
        <v>1</v>
      </c>
      <c r="F7" s="35">
        <v>0</v>
      </c>
      <c r="G7" s="35">
        <v>0</v>
      </c>
      <c r="H7" s="35" t="s">
        <v>93</v>
      </c>
      <c r="I7" s="35" t="s">
        <v>94</v>
      </c>
      <c r="J7" s="35" t="s">
        <v>95</v>
      </c>
      <c r="K7" s="35" t="s">
        <v>96</v>
      </c>
      <c r="L7" s="35" t="s">
        <v>97</v>
      </c>
      <c r="M7" s="36" t="s">
        <v>98</v>
      </c>
      <c r="N7" s="36" t="s">
        <v>99</v>
      </c>
      <c r="O7" s="36">
        <v>42.78</v>
      </c>
      <c r="P7" s="36">
        <v>1620</v>
      </c>
      <c r="Q7" s="36">
        <v>13915</v>
      </c>
      <c r="R7" s="36">
        <v>241.89</v>
      </c>
      <c r="S7" s="36">
        <v>57.53</v>
      </c>
      <c r="T7" s="36">
        <v>5903</v>
      </c>
      <c r="U7" s="36">
        <v>56.4</v>
      </c>
      <c r="V7" s="36">
        <v>104.66</v>
      </c>
      <c r="W7" s="36">
        <v>77.03</v>
      </c>
      <c r="X7" s="36">
        <v>71.010000000000005</v>
      </c>
      <c r="Y7" s="36">
        <v>76.87</v>
      </c>
      <c r="Z7" s="36">
        <v>76.97</v>
      </c>
      <c r="AA7" s="36">
        <v>72.91</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1086.5899999999999</v>
      </c>
      <c r="BE7" s="36">
        <v>1205.75</v>
      </c>
      <c r="BF7" s="36">
        <v>1218.6099999999999</v>
      </c>
      <c r="BG7" s="36">
        <v>1204.8399999999999</v>
      </c>
      <c r="BH7" s="36">
        <v>1279.57</v>
      </c>
      <c r="BI7" s="36">
        <v>1168.8</v>
      </c>
      <c r="BJ7" s="36">
        <v>1158.82</v>
      </c>
      <c r="BK7" s="36">
        <v>1167.7</v>
      </c>
      <c r="BL7" s="36">
        <v>1228.58</v>
      </c>
      <c r="BM7" s="36">
        <v>1280.18</v>
      </c>
      <c r="BN7" s="36">
        <v>1242.9000000000001</v>
      </c>
      <c r="BO7" s="36">
        <v>66.45</v>
      </c>
      <c r="BP7" s="36">
        <v>61.36</v>
      </c>
      <c r="BQ7" s="36">
        <v>66.83</v>
      </c>
      <c r="BR7" s="36">
        <v>69.150000000000006</v>
      </c>
      <c r="BS7" s="36">
        <v>65.319999999999993</v>
      </c>
      <c r="BT7" s="36">
        <v>56.44</v>
      </c>
      <c r="BU7" s="36">
        <v>55.6</v>
      </c>
      <c r="BV7" s="36">
        <v>54.43</v>
      </c>
      <c r="BW7" s="36">
        <v>53.81</v>
      </c>
      <c r="BX7" s="36">
        <v>53.62</v>
      </c>
      <c r="BY7" s="36">
        <v>33.35</v>
      </c>
      <c r="BZ7" s="36">
        <v>136.85</v>
      </c>
      <c r="CA7" s="36">
        <v>149.15</v>
      </c>
      <c r="CB7" s="36">
        <v>137.38</v>
      </c>
      <c r="CC7" s="36">
        <v>136.54</v>
      </c>
      <c r="CD7" s="36">
        <v>145.53</v>
      </c>
      <c r="CE7" s="36">
        <v>270.7</v>
      </c>
      <c r="CF7" s="36">
        <v>275.86</v>
      </c>
      <c r="CG7" s="36">
        <v>279.8</v>
      </c>
      <c r="CH7" s="36">
        <v>284.64999999999998</v>
      </c>
      <c r="CI7" s="36">
        <v>287.7</v>
      </c>
      <c r="CJ7" s="36">
        <v>524.69000000000005</v>
      </c>
      <c r="CK7" s="36">
        <v>132.47999999999999</v>
      </c>
      <c r="CL7" s="36">
        <v>125.61</v>
      </c>
      <c r="CM7" s="36">
        <v>118.67</v>
      </c>
      <c r="CN7" s="36">
        <v>122.19</v>
      </c>
      <c r="CO7" s="36">
        <v>119.64</v>
      </c>
      <c r="CP7" s="36">
        <v>59.84</v>
      </c>
      <c r="CQ7" s="36">
        <v>60.66</v>
      </c>
      <c r="CR7" s="36">
        <v>60.17</v>
      </c>
      <c r="CS7" s="36">
        <v>58.96</v>
      </c>
      <c r="CT7" s="36">
        <v>58.1</v>
      </c>
      <c r="CU7" s="36">
        <v>57.58</v>
      </c>
      <c r="CV7" s="36">
        <v>55.83</v>
      </c>
      <c r="CW7" s="36">
        <v>54.64</v>
      </c>
      <c r="CX7" s="36">
        <v>56.48</v>
      </c>
      <c r="CY7" s="36">
        <v>54.02</v>
      </c>
      <c r="CZ7" s="36">
        <v>53.35</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0.16</v>
      </c>
      <c r="ED7" s="36">
        <v>3.5</v>
      </c>
      <c r="EE7" s="36">
        <v>0.83</v>
      </c>
      <c r="EF7" s="36">
        <v>0.78</v>
      </c>
      <c r="EG7" s="36">
        <v>0.54</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2017-02-05T23:41:39Z</cp:lastPrinted>
  <dcterms:created xsi:type="dcterms:W3CDTF">2016-12-02T02:19:27Z</dcterms:created>
  <dcterms:modified xsi:type="dcterms:W3CDTF">2017-02-22T02:11:50Z</dcterms:modified>
</cp:coreProperties>
</file>