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S6" i="5"/>
  <c r="AY8" i="4" s="1"/>
  <c r="R6" i="5"/>
  <c r="AQ8" i="4" s="1"/>
  <c r="Q6" i="5"/>
  <c r="P6" i="5"/>
  <c r="O6" i="5"/>
  <c r="R10" i="4" s="1"/>
  <c r="N6" i="5"/>
  <c r="J10" i="4" s="1"/>
  <c r="M6" i="5"/>
  <c r="L6" i="5"/>
  <c r="K6" i="5"/>
  <c r="R8" i="4" s="1"/>
  <c r="J6" i="5"/>
  <c r="J8" i="4" s="1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I10" i="4"/>
  <c r="Z10" i="4"/>
  <c r="B10" i="4"/>
  <c r="AI8" i="4"/>
  <c r="Z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<sst xmlns="http://schemas.openxmlformats.org/spreadsheetml/2006/main" count="217" uniqueCount="107">
  <si>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</si>
  <si>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</si>
  <si>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</si>
  <si>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</si>
  <si>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</si>
  <si>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</si>
  <si>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</si>
  <si>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</si>
  <si>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</si>
  <si>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</si>
  <si>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</si>
  <si>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</si>
  <si>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</si>
  <si>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</si>
  <si>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</si>
  <si>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</si>
  <si>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</si>
  <si>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</si>
  <si>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</si>
  <si>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</si>
  <si>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</si>
  <si>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</si>
  <si>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</si>
  <si>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</si>
  <si>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</si>
  <si>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</si>
  <si>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</si>
  <si>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</si>
  <si>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</si>
  <si>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</si>
  <si>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</si>
  <si>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</si>
  <si>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</si>
  <si>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</si>
  <si>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</si>
  <si>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</si>
  <si>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</si>
  <si>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</si>
  <si>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</si>
  <si>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</si>
  <si>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</si>
  <si>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</si>
  <si>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</si>
  <si>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</si>
  <si>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</si>
  <si>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</si>
  <si>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</si>
  <si>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</si>
  <si>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</si>
  <si>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</si>
  <si>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</si>
  <si>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</si>
  <si>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</si>
  <si>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</si>
  <si>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</si>
  <si>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</si>
  <si>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</si>
  <si>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</si>
  <si>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</si>
  <si>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</si>
  <si>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</si>
  <si>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</si>
  <si>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</si>
  <si>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</si>
  <si>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</si>
  <si>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</si>
  <si>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</si>
  <si>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</si>
  <si>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</si>
  <si>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</si>
  <si>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</si>
  <si>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</si>
  <si>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</si>
  <si>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</si>
  <si>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</si>
  <si>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</si>
  <si>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</si>
  <si>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</si>
  <si>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</si>
  <si>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</si>
  <si>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</si>
  <si>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</si>
  <si>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</si>
  <si>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</si>
  <si>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</si>
  <si>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</si>
  <si>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</si>
  <si>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</si>
  <si>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</si>
  <si>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</si>
  <si>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</si>
  <si>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</si>
  <si>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</si>
  <si>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紀宝町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</si>
  <si>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</si>
  <si>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</si>
  <si>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</si>
  <si>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</si>
  <si>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</si>
  <si>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</si>
  <si>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</si>
  <si>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</si>
  <si>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</si>
  <si>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</si>
  <si>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27年度5月分料金から料金改定を行い、経常収支比率は100％を上回った。料金回収率も改善が見られたが、類似団体と比べると平均値を下回っている。今後とも、施設の更新にかかる財源などを確保する為にも、経営改善に向けた取組を継続していかなければならない。
累積欠損金比率は減少しているものの、まだまだ有している状態であり、0％となるよう経営改善を図っていく必要がある。
流動比率においては100％を上回っているが、類似団体と比べると平均値を下回っている。
企業債残高対給水収益比率は少しずつ改善してきてはいるが、類似団体の平均値には至っていない。
施設利用率については、余裕があり特に問題はないと思われる。
有収率も改善はしているが、全国平均、類似団体と比べてもまだ低い状態にある為、有収率のさらなる向上に努めていかなくてはならない。</t>
    <rPh sb="0" eb="2">
      <t>ヘイセイ</t>
    </rPh>
    <rPh sb="4" eb="5">
      <t>ネン</t>
    </rPh>
    <rPh sb="5" eb="6">
      <t>ド</t>
    </rPh>
    <rPh sb="7" eb="9">
      <t>ガツブン</t>
    </rPh>
    <rPh sb="9" eb="11">
      <t>リョウキン</t>
    </rPh>
    <rPh sb="13" eb="15">
      <t>リョウキン</t>
    </rPh>
    <rPh sb="15" eb="17">
      <t>カイテイ</t>
    </rPh>
    <rPh sb="18" eb="19">
      <t>オコナ</t>
    </rPh>
    <rPh sb="33" eb="35">
      <t>ウワマワ</t>
    </rPh>
    <rPh sb="44" eb="46">
      <t>カイゼン</t>
    </rPh>
    <rPh sb="47" eb="48">
      <t>ミ</t>
    </rPh>
    <rPh sb="73" eb="75">
      <t>コンゴ</t>
    </rPh>
    <rPh sb="78" eb="80">
      <t>シセツ</t>
    </rPh>
    <rPh sb="81" eb="83">
      <t>コウシン</t>
    </rPh>
    <rPh sb="87" eb="89">
      <t>ザイゲン</t>
    </rPh>
    <rPh sb="92" eb="94">
      <t>カクホ</t>
    </rPh>
    <rPh sb="96" eb="97">
      <t>タメ</t>
    </rPh>
    <rPh sb="100" eb="102">
      <t>ケイエイ</t>
    </rPh>
    <rPh sb="102" eb="104">
      <t>カイゼン</t>
    </rPh>
    <rPh sb="105" eb="106">
      <t>ム</t>
    </rPh>
    <rPh sb="108" eb="110">
      <t>トリクミ</t>
    </rPh>
    <rPh sb="111" eb="113">
      <t>ケイゾク</t>
    </rPh>
    <rPh sb="127" eb="129">
      <t>ルイセキ</t>
    </rPh>
    <rPh sb="129" eb="132">
      <t>ケッソンキン</t>
    </rPh>
    <rPh sb="132" eb="134">
      <t>ヒリツ</t>
    </rPh>
    <rPh sb="135" eb="137">
      <t>ゲンショウ</t>
    </rPh>
    <rPh sb="149" eb="150">
      <t>ユウ</t>
    </rPh>
    <rPh sb="154" eb="156">
      <t>ジョウタイ</t>
    </rPh>
    <rPh sb="167" eb="169">
      <t>ケイエイ</t>
    </rPh>
    <rPh sb="169" eb="171">
      <t>カイゼン</t>
    </rPh>
    <rPh sb="172" eb="173">
      <t>ハカ</t>
    </rPh>
    <rPh sb="177" eb="179">
      <t>ヒツヨウ</t>
    </rPh>
    <rPh sb="198" eb="199">
      <t>ウエ</t>
    </rPh>
    <rPh sb="227" eb="229">
      <t>キギョウ</t>
    </rPh>
    <rPh sb="229" eb="230">
      <t>サイ</t>
    </rPh>
    <rPh sb="230" eb="232">
      <t>ザンダカ</t>
    </rPh>
    <rPh sb="232" eb="233">
      <t>タイ</t>
    </rPh>
    <rPh sb="233" eb="235">
      <t>キュウスイ</t>
    </rPh>
    <rPh sb="235" eb="237">
      <t>シュウエキ</t>
    </rPh>
    <rPh sb="237" eb="239">
      <t>ヒリツ</t>
    </rPh>
    <rPh sb="240" eb="241">
      <t>スコ</t>
    </rPh>
    <rPh sb="244" eb="246">
      <t>カイゼン</t>
    </rPh>
    <rPh sb="265" eb="266">
      <t>イタ</t>
    </rPh>
    <rPh sb="307" eb="309">
      <t>カイゼン</t>
    </rPh>
    <rPh sb="321" eb="323">
      <t>ルイジ</t>
    </rPh>
    <rPh sb="323" eb="325">
      <t>ダンタイ</t>
    </rPh>
    <phoneticPr fontId="4"/>
  </si>
  <si>
    <t>管路経年化率及び管路更新率は、入力誤により0となっているが、管路経年化率は10.02％、管路更新率は0.30％である。　
管路経年化率が類似団体より高い水準となっており、管路更新率については、平成25年度・平成26年度以外については更新率が低くなっていることから、管路の老朽化が進んでおり、必要な更新が進んでいないと分析されるので、必要な財源を確保しつつ計画的な更新が必要である。</t>
    <rPh sb="0" eb="2">
      <t>カンロ</t>
    </rPh>
    <rPh sb="2" eb="5">
      <t>ケイネンカ</t>
    </rPh>
    <rPh sb="5" eb="6">
      <t>リツ</t>
    </rPh>
    <rPh sb="6" eb="7">
      <t>オヨ</t>
    </rPh>
    <rPh sb="8" eb="10">
      <t>カンロ</t>
    </rPh>
    <rPh sb="10" eb="12">
      <t>コウシン</t>
    </rPh>
    <rPh sb="12" eb="13">
      <t>リツ</t>
    </rPh>
    <rPh sb="15" eb="17">
      <t>ニュウリョク</t>
    </rPh>
    <rPh sb="17" eb="18">
      <t>アヤマリ</t>
    </rPh>
    <rPh sb="44" eb="46">
      <t>カンロ</t>
    </rPh>
    <rPh sb="46" eb="48">
      <t>コウシン</t>
    </rPh>
    <rPh sb="48" eb="49">
      <t>リツ</t>
    </rPh>
    <rPh sb="61" eb="62">
      <t>カン</t>
    </rPh>
    <rPh sb="62" eb="63">
      <t>ロ</t>
    </rPh>
    <rPh sb="63" eb="65">
      <t>ケイネン</t>
    </rPh>
    <rPh sb="65" eb="66">
      <t>カ</t>
    </rPh>
    <rPh sb="66" eb="67">
      <t>リツ</t>
    </rPh>
    <rPh sb="68" eb="70">
      <t>ルイジ</t>
    </rPh>
    <rPh sb="70" eb="72">
      <t>ダンタイ</t>
    </rPh>
    <rPh sb="74" eb="75">
      <t>タカ</t>
    </rPh>
    <rPh sb="76" eb="78">
      <t>スイジュン</t>
    </rPh>
    <rPh sb="85" eb="86">
      <t>カン</t>
    </rPh>
    <rPh sb="86" eb="87">
      <t>ロ</t>
    </rPh>
    <rPh sb="87" eb="89">
      <t>コウシン</t>
    </rPh>
    <rPh sb="89" eb="90">
      <t>リツ</t>
    </rPh>
    <rPh sb="96" eb="98">
      <t>ヘイセイ</t>
    </rPh>
    <rPh sb="100" eb="102">
      <t>ネンド</t>
    </rPh>
    <rPh sb="103" eb="105">
      <t>ヘイセイ</t>
    </rPh>
    <rPh sb="107" eb="109">
      <t>ネンド</t>
    </rPh>
    <rPh sb="109" eb="111">
      <t>イガイ</t>
    </rPh>
    <rPh sb="116" eb="118">
      <t>コウシン</t>
    </rPh>
    <rPh sb="118" eb="119">
      <t>リツ</t>
    </rPh>
    <rPh sb="120" eb="121">
      <t>ヒク</t>
    </rPh>
    <rPh sb="132" eb="133">
      <t>カン</t>
    </rPh>
    <rPh sb="133" eb="134">
      <t>ロ</t>
    </rPh>
    <rPh sb="135" eb="137">
      <t>ロウキュウ</t>
    </rPh>
    <rPh sb="137" eb="138">
      <t>カ</t>
    </rPh>
    <rPh sb="139" eb="140">
      <t>スス</t>
    </rPh>
    <rPh sb="145" eb="147">
      <t>ヒツヨウ</t>
    </rPh>
    <rPh sb="148" eb="150">
      <t>コウシン</t>
    </rPh>
    <rPh sb="151" eb="152">
      <t>スス</t>
    </rPh>
    <rPh sb="158" eb="160">
      <t>ブンセキ</t>
    </rPh>
    <rPh sb="166" eb="168">
      <t>ヒツヨウ</t>
    </rPh>
    <rPh sb="169" eb="171">
      <t>ザイゲン</t>
    </rPh>
    <rPh sb="172" eb="174">
      <t>カクホ</t>
    </rPh>
    <rPh sb="177" eb="180">
      <t>ケイカクテキ</t>
    </rPh>
    <rPh sb="181" eb="183">
      <t>コウシン</t>
    </rPh>
    <rPh sb="184" eb="186">
      <t>ヒツヨウ</t>
    </rPh>
    <phoneticPr fontId="4"/>
  </si>
  <si>
    <t>料金改定を行ったことにより経常収支比率は100％を上回り、累積欠損金比率も減少した。今後とも費用の抑制及び収益の確保において改善を行い、累積欠損金比率を0％に近づけるよう努める。
有収率についてもさらなる向上の為、効率的に漏水修理を行っていく必要がある。
管路の老朽化が進んでおり、必要な財源を確保しつつ計画的な更新が必要である。</t>
    <rPh sb="0" eb="2">
      <t>リョウキン</t>
    </rPh>
    <rPh sb="2" eb="4">
      <t>カイテイ</t>
    </rPh>
    <rPh sb="5" eb="6">
      <t>オコナ</t>
    </rPh>
    <rPh sb="37" eb="39">
      <t>ゲンショウ</t>
    </rPh>
    <rPh sb="42" eb="44">
      <t>コンゴ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</si>
</sst>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0.19</c:v>
                </c:pt>
                <c:pt idx="2">
                  <c:v>1.37</c:v>
                </c:pt>
                <c:pt idx="3">
                  <c:v>0.7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09664"/>
        <c:axId val="9181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0.71</c:v>
                </c:pt>
                <c:pt idx="3">
                  <c:v>0.68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9664"/>
        <c:axId val="91812608"/>
      </c:lineChart>
      <c:dateAx>
        <c:axId val="9180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12608"/>
        <c:crosses val="autoZero"/>
        <c:auto val="1"/>
        <c:lblOffset val="100"/>
        <c:baseTimeUnit val="years"/>
      </c:dateAx>
      <c:valAx>
        <c:axId val="9181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0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72.88</c:v>
                </c:pt>
                <c:pt idx="1">
                  <c:v>74.63</c:v>
                </c:pt>
                <c:pt idx="2">
                  <c:v>78.290000000000006</c:v>
                </c:pt>
                <c:pt idx="3">
                  <c:v>75.22</c:v>
                </c:pt>
                <c:pt idx="4">
                  <c:v>69.069999999999993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44352"/>
        <c:axId val="9504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54.51</c:v>
                </c:pt>
                <c:pt idx="2">
                  <c:v>54.47</c:v>
                </c:pt>
                <c:pt idx="3">
                  <c:v>53.61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44352"/>
        <c:axId val="95046272"/>
      </c:lineChart>
      <c:dateAx>
        <c:axId val="9504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46272"/>
        <c:crosses val="autoZero"/>
        <c:auto val="1"/>
        <c:lblOffset val="100"/>
        <c:baseTimeUnit val="years"/>
      </c:dateAx>
      <c:valAx>
        <c:axId val="9504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4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70.09</c:v>
                </c:pt>
                <c:pt idx="1">
                  <c:v>66.91</c:v>
                </c:pt>
                <c:pt idx="2">
                  <c:v>68.22</c:v>
                </c:pt>
                <c:pt idx="3">
                  <c:v>69.97</c:v>
                </c:pt>
                <c:pt idx="4">
                  <c:v>75.260000000000005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78272"/>
        <c:axId val="9642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81.790000000000006</c:v>
                </c:pt>
                <c:pt idx="2">
                  <c:v>81.459999999999994</c:v>
                </c:pt>
                <c:pt idx="3">
                  <c:v>81.31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78272"/>
        <c:axId val="96423936"/>
      </c:lineChart>
      <c:dateAx>
        <c:axId val="9507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23936"/>
        <c:crosses val="autoZero"/>
        <c:auto val="1"/>
        <c:lblOffset val="100"/>
        <c:baseTimeUnit val="years"/>
      </c:dateAx>
      <c:valAx>
        <c:axId val="9642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7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86.03</c:v>
                </c:pt>
                <c:pt idx="1">
                  <c:v>82.96</c:v>
                </c:pt>
                <c:pt idx="2">
                  <c:v>83.16</c:v>
                </c:pt>
                <c:pt idx="3">
                  <c:v>79.56</c:v>
                </c:pt>
                <c:pt idx="4">
                  <c:v>104.36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11712"/>
        <c:axId val="94622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108.33</c:v>
                </c:pt>
                <c:pt idx="2">
                  <c:v>107.95</c:v>
                </c:pt>
                <c:pt idx="3">
                  <c:v>109.49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11712"/>
        <c:axId val="94622080"/>
      </c:lineChart>
      <c:dateAx>
        <c:axId val="9461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22080"/>
        <c:crosses val="autoZero"/>
        <c:auto val="1"/>
        <c:lblOffset val="100"/>
        <c:baseTimeUnit val="years"/>
      </c:dateAx>
      <c:valAx>
        <c:axId val="946220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1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40.76</c:v>
                </c:pt>
                <c:pt idx="1">
                  <c:v>42.42</c:v>
                </c:pt>
                <c:pt idx="2">
                  <c:v>44.18</c:v>
                </c:pt>
                <c:pt idx="3">
                  <c:v>51.5</c:v>
                </c:pt>
                <c:pt idx="4">
                  <c:v>54.39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52288"/>
        <c:axId val="9465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37.799999999999997</c:v>
                </c:pt>
                <c:pt idx="2">
                  <c:v>38.520000000000003</c:v>
                </c:pt>
                <c:pt idx="3">
                  <c:v>46.67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52288"/>
        <c:axId val="94654464"/>
      </c:lineChart>
      <c:dateAx>
        <c:axId val="9465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54464"/>
        <c:crosses val="autoZero"/>
        <c:auto val="1"/>
        <c:lblOffset val="100"/>
        <c:baseTimeUnit val="years"/>
      </c:dateAx>
      <c:valAx>
        <c:axId val="9465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5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3.8</c:v>
                </c:pt>
                <c:pt idx="1">
                  <c:v>5.14</c:v>
                </c:pt>
                <c:pt idx="2">
                  <c:v>6.25</c:v>
                </c:pt>
                <c:pt idx="3">
                  <c:v>8.34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01056"/>
        <c:axId val="9470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8.2200000000000006</c:v>
                </c:pt>
                <c:pt idx="2">
                  <c:v>9.43</c:v>
                </c:pt>
                <c:pt idx="3">
                  <c:v>10.029999999999999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01056"/>
        <c:axId val="94702976"/>
      </c:lineChart>
      <c:dateAx>
        <c:axId val="9470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02976"/>
        <c:crosses val="autoZero"/>
        <c:auto val="1"/>
        <c:lblOffset val="100"/>
        <c:baseTimeUnit val="years"/>
      </c:dateAx>
      <c:valAx>
        <c:axId val="9470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0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175.04</c:v>
                </c:pt>
                <c:pt idx="1">
                  <c:v>185.92</c:v>
                </c:pt>
                <c:pt idx="2">
                  <c:v>211.54</c:v>
                </c:pt>
                <c:pt idx="3">
                  <c:v>149.59</c:v>
                </c:pt>
                <c:pt idx="4">
                  <c:v>123.31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39456"/>
        <c:axId val="94749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15.69</c:v>
                </c:pt>
                <c:pt idx="2">
                  <c:v>13.47</c:v>
                </c:pt>
                <c:pt idx="3">
                  <c:v>9.49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39456"/>
        <c:axId val="94749824"/>
      </c:lineChart>
      <c:dateAx>
        <c:axId val="94739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49824"/>
        <c:crosses val="autoZero"/>
        <c:auto val="1"/>
        <c:lblOffset val="100"/>
        <c:baseTimeUnit val="years"/>
      </c:dateAx>
      <c:valAx>
        <c:axId val="947498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39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750.87</c:v>
                </c:pt>
                <c:pt idx="1">
                  <c:v>693.77</c:v>
                </c:pt>
                <c:pt idx="2">
                  <c:v>255.45</c:v>
                </c:pt>
                <c:pt idx="3">
                  <c:v>85.63</c:v>
                </c:pt>
                <c:pt idx="4">
                  <c:v>103.72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4512"/>
        <c:axId val="947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1159.4100000000001</c:v>
                </c:pt>
                <c:pt idx="2">
                  <c:v>1081.23</c:v>
                </c:pt>
                <c:pt idx="3">
                  <c:v>406.37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4512"/>
        <c:axId val="94790784"/>
      </c:lineChart>
      <c:dateAx>
        <c:axId val="94784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90784"/>
        <c:crosses val="autoZero"/>
        <c:auto val="1"/>
        <c:lblOffset val="100"/>
        <c:baseTimeUnit val="years"/>
      </c:dateAx>
      <c:valAx>
        <c:axId val="94790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84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968.28</c:v>
                </c:pt>
                <c:pt idx="1">
                  <c:v>920.4</c:v>
                </c:pt>
                <c:pt idx="2">
                  <c:v>877.48</c:v>
                </c:pt>
                <c:pt idx="3">
                  <c:v>737.29</c:v>
                </c:pt>
                <c:pt idx="4">
                  <c:v>591.87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08704"/>
        <c:axId val="9482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458</c:v>
                </c:pt>
                <c:pt idx="2">
                  <c:v>443.13</c:v>
                </c:pt>
                <c:pt idx="3">
                  <c:v>442.54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08704"/>
        <c:axId val="94827264"/>
      </c:lineChart>
      <c:dateAx>
        <c:axId val="94808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27264"/>
        <c:crosses val="autoZero"/>
        <c:auto val="1"/>
        <c:lblOffset val="100"/>
        <c:baseTimeUnit val="years"/>
      </c:dateAx>
      <c:valAx>
        <c:axId val="948272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08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66.459999999999994</c:v>
                </c:pt>
                <c:pt idx="1">
                  <c:v>71.05</c:v>
                </c:pt>
                <c:pt idx="2">
                  <c:v>70.650000000000006</c:v>
                </c:pt>
                <c:pt idx="3">
                  <c:v>67.36</c:v>
                </c:pt>
                <c:pt idx="4">
                  <c:v>90.98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53376"/>
        <c:axId val="9486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96.27</c:v>
                </c:pt>
                <c:pt idx="2">
                  <c:v>95.4</c:v>
                </c:pt>
                <c:pt idx="3">
                  <c:v>98.6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53376"/>
        <c:axId val="94867840"/>
      </c:lineChart>
      <c:dateAx>
        <c:axId val="94853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67840"/>
        <c:crosses val="autoZero"/>
        <c:auto val="1"/>
        <c:lblOffset val="100"/>
        <c:baseTimeUnit val="years"/>
      </c:dateAx>
      <c:valAx>
        <c:axId val="94867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53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209.83</c:v>
                </c:pt>
                <c:pt idx="1">
                  <c:v>203.36</c:v>
                </c:pt>
                <c:pt idx="2">
                  <c:v>204.79</c:v>
                </c:pt>
                <c:pt idx="3">
                  <c:v>215.16</c:v>
                </c:pt>
                <c:pt idx="4">
                  <c:v>187.56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89472"/>
        <c:axId val="94891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186.94</c:v>
                </c:pt>
                <c:pt idx="2">
                  <c:v>186.15</c:v>
                </c:pt>
                <c:pt idx="3">
                  <c:v>181.67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89472"/>
        <c:axId val="94891392"/>
      </c:lineChart>
      <c:dateAx>
        <c:axId val="9488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91392"/>
        <c:crosses val="autoZero"/>
        <c:auto val="1"/>
        <c:lblOffset val="100"/>
        <c:baseTimeUnit val="years"/>
      </c:dateAx>
      <c:valAx>
        <c:axId val="94891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8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三重県　紀宝町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11537</v>
      </c>
      <c r="AJ8" s="75"/>
      <c r="AK8" s="75"/>
      <c r="AL8" s="75"/>
      <c r="AM8" s="75"/>
      <c r="AN8" s="75"/>
      <c r="AO8" s="75"/>
      <c r="AP8" s="76"/>
      <c r="AQ8" s="57">
        <f>データ!R6</f>
        <v>79.62</v>
      </c>
      <c r="AR8" s="57"/>
      <c r="AS8" s="57"/>
      <c r="AT8" s="57"/>
      <c r="AU8" s="57"/>
      <c r="AV8" s="57"/>
      <c r="AW8" s="57"/>
      <c r="AX8" s="57"/>
      <c r="AY8" s="57">
        <f>データ!S6</f>
        <v>144.9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32.049999999999997</v>
      </c>
      <c r="K10" s="57"/>
      <c r="L10" s="57"/>
      <c r="M10" s="57"/>
      <c r="N10" s="57"/>
      <c r="O10" s="57"/>
      <c r="P10" s="57"/>
      <c r="Q10" s="57"/>
      <c r="R10" s="57">
        <f>データ!O6</f>
        <v>96.1</v>
      </c>
      <c r="S10" s="57"/>
      <c r="T10" s="57"/>
      <c r="U10" s="57"/>
      <c r="V10" s="57"/>
      <c r="W10" s="57"/>
      <c r="X10" s="57"/>
      <c r="Y10" s="57"/>
      <c r="Z10" s="65">
        <f>データ!P6</f>
        <v>3120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10990</v>
      </c>
      <c r="AJ10" s="65"/>
      <c r="AK10" s="65"/>
      <c r="AL10" s="65"/>
      <c r="AM10" s="65"/>
      <c r="AN10" s="65"/>
      <c r="AO10" s="65"/>
      <c r="AP10" s="65"/>
      <c r="AQ10" s="57">
        <f>データ!U6</f>
        <v>15.86</v>
      </c>
      <c r="AR10" s="57"/>
      <c r="AS10" s="57"/>
      <c r="AT10" s="57"/>
      <c r="AU10" s="57"/>
      <c r="AV10" s="57"/>
      <c r="AW10" s="57"/>
      <c r="AX10" s="57"/>
      <c r="AY10" s="57">
        <f>データ!V6</f>
        <v>692.94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245623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三重県　紀宝町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32.049999999999997</v>
      </c>
      <c r="O6" s="32">
        <f t="shared" si="3"/>
        <v>96.1</v>
      </c>
      <c r="P6" s="32">
        <f t="shared" si="3"/>
        <v>3120</v>
      </c>
      <c r="Q6" s="32">
        <f t="shared" si="3"/>
        <v>11537</v>
      </c>
      <c r="R6" s="32">
        <f t="shared" si="3"/>
        <v>79.62</v>
      </c>
      <c r="S6" s="32">
        <f t="shared" si="3"/>
        <v>144.9</v>
      </c>
      <c r="T6" s="32">
        <f t="shared" si="3"/>
        <v>10990</v>
      </c>
      <c r="U6" s="32">
        <f t="shared" si="3"/>
        <v>15.86</v>
      </c>
      <c r="V6" s="32">
        <f t="shared" si="3"/>
        <v>692.94</v>
      </c>
      <c r="W6" s="33">
        <f>IF(W7="",NA(),W7)</f>
        <v>86.03</v>
      </c>
      <c r="X6" s="33">
        <f t="shared" ref="X6:AF6" si="4">IF(X7="",NA(),X7)</f>
        <v>82.96</v>
      </c>
      <c r="Y6" s="33">
        <f t="shared" si="4"/>
        <v>83.16</v>
      </c>
      <c r="Z6" s="33">
        <f t="shared" si="4"/>
        <v>79.56</v>
      </c>
      <c r="AA6" s="33">
        <f t="shared" si="4"/>
        <v>104.36</v>
      </c>
      <c r="AB6" s="33">
        <f t="shared" si="4"/>
        <v>109.08</v>
      </c>
      <c r="AC6" s="33">
        <f t="shared" si="4"/>
        <v>108.33</v>
      </c>
      <c r="AD6" s="33">
        <f t="shared" si="4"/>
        <v>107.95</v>
      </c>
      <c r="AE6" s="33">
        <f t="shared" si="4"/>
        <v>109.49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3">
        <f>IF(AH7="",NA(),AH7)</f>
        <v>175.04</v>
      </c>
      <c r="AI6" s="33">
        <f t="shared" ref="AI6:AQ6" si="5">IF(AI7="",NA(),AI7)</f>
        <v>185.92</v>
      </c>
      <c r="AJ6" s="33">
        <f t="shared" si="5"/>
        <v>211.54</v>
      </c>
      <c r="AK6" s="33">
        <f t="shared" si="5"/>
        <v>149.59</v>
      </c>
      <c r="AL6" s="33">
        <f t="shared" si="5"/>
        <v>123.31</v>
      </c>
      <c r="AM6" s="33">
        <f t="shared" si="5"/>
        <v>16.09</v>
      </c>
      <c r="AN6" s="33">
        <f t="shared" si="5"/>
        <v>15.69</v>
      </c>
      <c r="AO6" s="33">
        <f t="shared" si="5"/>
        <v>13.47</v>
      </c>
      <c r="AP6" s="33">
        <f t="shared" si="5"/>
        <v>9.49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750.87</v>
      </c>
      <c r="AT6" s="33">
        <f t="shared" ref="AT6:BB6" si="6">IF(AT7="",NA(),AT7)</f>
        <v>693.77</v>
      </c>
      <c r="AU6" s="33">
        <f t="shared" si="6"/>
        <v>255.45</v>
      </c>
      <c r="AV6" s="33">
        <f t="shared" si="6"/>
        <v>85.63</v>
      </c>
      <c r="AW6" s="33">
        <f t="shared" si="6"/>
        <v>103.72</v>
      </c>
      <c r="AX6" s="33">
        <f t="shared" si="6"/>
        <v>1128.25</v>
      </c>
      <c r="AY6" s="33">
        <f t="shared" si="6"/>
        <v>1159.4100000000001</v>
      </c>
      <c r="AZ6" s="33">
        <f t="shared" si="6"/>
        <v>1081.23</v>
      </c>
      <c r="BA6" s="33">
        <f t="shared" si="6"/>
        <v>406.37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968.28</v>
      </c>
      <c r="BE6" s="33">
        <f t="shared" ref="BE6:BM6" si="7">IF(BE7="",NA(),BE7)</f>
        <v>920.4</v>
      </c>
      <c r="BF6" s="33">
        <f t="shared" si="7"/>
        <v>877.48</v>
      </c>
      <c r="BG6" s="33">
        <f t="shared" si="7"/>
        <v>737.29</v>
      </c>
      <c r="BH6" s="33">
        <f t="shared" si="7"/>
        <v>591.87</v>
      </c>
      <c r="BI6" s="33">
        <f t="shared" si="7"/>
        <v>474.06</v>
      </c>
      <c r="BJ6" s="33">
        <f t="shared" si="7"/>
        <v>458</v>
      </c>
      <c r="BK6" s="33">
        <f t="shared" si="7"/>
        <v>443.13</v>
      </c>
      <c r="BL6" s="33">
        <f t="shared" si="7"/>
        <v>442.54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66.459999999999994</v>
      </c>
      <c r="BP6" s="33">
        <f t="shared" ref="BP6:BX6" si="8">IF(BP7="",NA(),BP7)</f>
        <v>71.05</v>
      </c>
      <c r="BQ6" s="33">
        <f t="shared" si="8"/>
        <v>70.650000000000006</v>
      </c>
      <c r="BR6" s="33">
        <f t="shared" si="8"/>
        <v>67.36</v>
      </c>
      <c r="BS6" s="33">
        <f t="shared" si="8"/>
        <v>90.98</v>
      </c>
      <c r="BT6" s="33">
        <f t="shared" si="8"/>
        <v>96.62</v>
      </c>
      <c r="BU6" s="33">
        <f t="shared" si="8"/>
        <v>96.27</v>
      </c>
      <c r="BV6" s="33">
        <f t="shared" si="8"/>
        <v>95.4</v>
      </c>
      <c r="BW6" s="33">
        <f t="shared" si="8"/>
        <v>98.6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209.83</v>
      </c>
      <c r="CA6" s="33">
        <f t="shared" ref="CA6:CI6" si="9">IF(CA7="",NA(),CA7)</f>
        <v>203.36</v>
      </c>
      <c r="CB6" s="33">
        <f t="shared" si="9"/>
        <v>204.79</v>
      </c>
      <c r="CC6" s="33">
        <f t="shared" si="9"/>
        <v>215.16</v>
      </c>
      <c r="CD6" s="33">
        <f t="shared" si="9"/>
        <v>187.56</v>
      </c>
      <c r="CE6" s="33">
        <f t="shared" si="9"/>
        <v>184.53</v>
      </c>
      <c r="CF6" s="33">
        <f t="shared" si="9"/>
        <v>186.94</v>
      </c>
      <c r="CG6" s="33">
        <f t="shared" si="9"/>
        <v>186.15</v>
      </c>
      <c r="CH6" s="33">
        <f t="shared" si="9"/>
        <v>181.67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72.88</v>
      </c>
      <c r="CL6" s="33">
        <f t="shared" ref="CL6:CT6" si="10">IF(CL7="",NA(),CL7)</f>
        <v>74.63</v>
      </c>
      <c r="CM6" s="33">
        <f t="shared" si="10"/>
        <v>78.290000000000006</v>
      </c>
      <c r="CN6" s="33">
        <f t="shared" si="10"/>
        <v>75.22</v>
      </c>
      <c r="CO6" s="33">
        <f t="shared" si="10"/>
        <v>69.069999999999993</v>
      </c>
      <c r="CP6" s="33">
        <f t="shared" si="10"/>
        <v>52.9</v>
      </c>
      <c r="CQ6" s="33">
        <f t="shared" si="10"/>
        <v>54.51</v>
      </c>
      <c r="CR6" s="33">
        <f t="shared" si="10"/>
        <v>54.47</v>
      </c>
      <c r="CS6" s="33">
        <f t="shared" si="10"/>
        <v>53.61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70.09</v>
      </c>
      <c r="CW6" s="33">
        <f t="shared" ref="CW6:DE6" si="11">IF(CW7="",NA(),CW7)</f>
        <v>66.91</v>
      </c>
      <c r="CX6" s="33">
        <f t="shared" si="11"/>
        <v>68.22</v>
      </c>
      <c r="CY6" s="33">
        <f t="shared" si="11"/>
        <v>69.97</v>
      </c>
      <c r="CZ6" s="33">
        <f t="shared" si="11"/>
        <v>75.260000000000005</v>
      </c>
      <c r="DA6" s="33">
        <f t="shared" si="11"/>
        <v>81.63</v>
      </c>
      <c r="DB6" s="33">
        <f t="shared" si="11"/>
        <v>81.790000000000006</v>
      </c>
      <c r="DC6" s="33">
        <f t="shared" si="11"/>
        <v>81.459999999999994</v>
      </c>
      <c r="DD6" s="33">
        <f t="shared" si="11"/>
        <v>81.31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40.76</v>
      </c>
      <c r="DH6" s="33">
        <f t="shared" ref="DH6:DP6" si="12">IF(DH7="",NA(),DH7)</f>
        <v>42.42</v>
      </c>
      <c r="DI6" s="33">
        <f t="shared" si="12"/>
        <v>44.18</v>
      </c>
      <c r="DJ6" s="33">
        <f t="shared" si="12"/>
        <v>51.5</v>
      </c>
      <c r="DK6" s="33">
        <f t="shared" si="12"/>
        <v>54.39</v>
      </c>
      <c r="DL6" s="33">
        <f t="shared" si="12"/>
        <v>37.25</v>
      </c>
      <c r="DM6" s="33">
        <f t="shared" si="12"/>
        <v>37.799999999999997</v>
      </c>
      <c r="DN6" s="33">
        <f t="shared" si="12"/>
        <v>38.520000000000003</v>
      </c>
      <c r="DO6" s="33">
        <f t="shared" si="12"/>
        <v>46.67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3">
        <f>IF(DR7="",NA(),DR7)</f>
        <v>3.8</v>
      </c>
      <c r="DS6" s="33">
        <f t="shared" ref="DS6:EA6" si="13">IF(DS7="",NA(),DS7)</f>
        <v>5.14</v>
      </c>
      <c r="DT6" s="33">
        <f t="shared" si="13"/>
        <v>6.25</v>
      </c>
      <c r="DU6" s="33">
        <f t="shared" si="13"/>
        <v>8.34</v>
      </c>
      <c r="DV6" s="32">
        <f t="shared" si="13"/>
        <v>0</v>
      </c>
      <c r="DW6" s="33">
        <f t="shared" si="13"/>
        <v>7.9</v>
      </c>
      <c r="DX6" s="33">
        <f t="shared" si="13"/>
        <v>8.2200000000000006</v>
      </c>
      <c r="DY6" s="33">
        <f t="shared" si="13"/>
        <v>9.43</v>
      </c>
      <c r="DZ6" s="33">
        <f t="shared" si="13"/>
        <v>10.029999999999999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3">
        <f>IF(EC7="",NA(),EC7)</f>
        <v>0.02</v>
      </c>
      <c r="ED6" s="33">
        <f t="shared" ref="ED6:EL6" si="14">IF(ED7="",NA(),ED7)</f>
        <v>0.19</v>
      </c>
      <c r="EE6" s="33">
        <f t="shared" si="14"/>
        <v>1.37</v>
      </c>
      <c r="EF6" s="33">
        <f t="shared" si="14"/>
        <v>0.7</v>
      </c>
      <c r="EG6" s="32">
        <f t="shared" si="14"/>
        <v>0</v>
      </c>
      <c r="EH6" s="33">
        <f t="shared" si="14"/>
        <v>0.5</v>
      </c>
      <c r="EI6" s="33">
        <f t="shared" si="14"/>
        <v>0.6</v>
      </c>
      <c r="EJ6" s="33">
        <f t="shared" si="14"/>
        <v>0.71</v>
      </c>
      <c r="EK6" s="33">
        <f t="shared" si="14"/>
        <v>0.68</v>
      </c>
      <c r="EL6" s="33">
        <f t="shared" si="14"/>
        <v>1.65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245623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32.049999999999997</v>
      </c>
      <c r="O7" s="36">
        <v>96.1</v>
      </c>
      <c r="P7" s="36">
        <v>3120</v>
      </c>
      <c r="Q7" s="36">
        <v>11537</v>
      </c>
      <c r="R7" s="36">
        <v>79.62</v>
      </c>
      <c r="S7" s="36">
        <v>144.9</v>
      </c>
      <c r="T7" s="36">
        <v>10990</v>
      </c>
      <c r="U7" s="36">
        <v>15.86</v>
      </c>
      <c r="V7" s="36">
        <v>692.94</v>
      </c>
      <c r="W7" s="36">
        <v>86.03</v>
      </c>
      <c r="X7" s="36">
        <v>82.96</v>
      </c>
      <c r="Y7" s="36">
        <v>83.16</v>
      </c>
      <c r="Z7" s="36">
        <v>79.56</v>
      </c>
      <c r="AA7" s="36">
        <v>104.36</v>
      </c>
      <c r="AB7" s="36">
        <v>109.08</v>
      </c>
      <c r="AC7" s="36">
        <v>108.33</v>
      </c>
      <c r="AD7" s="36">
        <v>107.95</v>
      </c>
      <c r="AE7" s="36">
        <v>109.49</v>
      </c>
      <c r="AF7" s="36">
        <v>111.06</v>
      </c>
      <c r="AG7" s="36">
        <v>113.56</v>
      </c>
      <c r="AH7" s="36">
        <v>175.04</v>
      </c>
      <c r="AI7" s="36">
        <v>185.92</v>
      </c>
      <c r="AJ7" s="36">
        <v>211.54</v>
      </c>
      <c r="AK7" s="36">
        <v>149.59</v>
      </c>
      <c r="AL7" s="36">
        <v>123.31</v>
      </c>
      <c r="AM7" s="36">
        <v>16.09</v>
      </c>
      <c r="AN7" s="36">
        <v>15.69</v>
      </c>
      <c r="AO7" s="36">
        <v>13.47</v>
      </c>
      <c r="AP7" s="36">
        <v>9.49</v>
      </c>
      <c r="AQ7" s="36">
        <v>9.35</v>
      </c>
      <c r="AR7" s="36">
        <v>0.87</v>
      </c>
      <c r="AS7" s="36">
        <v>750.87</v>
      </c>
      <c r="AT7" s="36">
        <v>693.77</v>
      </c>
      <c r="AU7" s="36">
        <v>255.45</v>
      </c>
      <c r="AV7" s="36">
        <v>85.63</v>
      </c>
      <c r="AW7" s="36">
        <v>103.72</v>
      </c>
      <c r="AX7" s="36">
        <v>1128.25</v>
      </c>
      <c r="AY7" s="36">
        <v>1159.4100000000001</v>
      </c>
      <c r="AZ7" s="36">
        <v>1081.23</v>
      </c>
      <c r="BA7" s="36">
        <v>406.37</v>
      </c>
      <c r="BB7" s="36">
        <v>398.29</v>
      </c>
      <c r="BC7" s="36">
        <v>262.74</v>
      </c>
      <c r="BD7" s="36">
        <v>968.28</v>
      </c>
      <c r="BE7" s="36">
        <v>920.4</v>
      </c>
      <c r="BF7" s="36">
        <v>877.48</v>
      </c>
      <c r="BG7" s="36">
        <v>737.29</v>
      </c>
      <c r="BH7" s="36">
        <v>591.87</v>
      </c>
      <c r="BI7" s="36">
        <v>474.06</v>
      </c>
      <c r="BJ7" s="36">
        <v>458</v>
      </c>
      <c r="BK7" s="36">
        <v>443.13</v>
      </c>
      <c r="BL7" s="36">
        <v>442.54</v>
      </c>
      <c r="BM7" s="36">
        <v>431</v>
      </c>
      <c r="BN7" s="36">
        <v>276.38</v>
      </c>
      <c r="BO7" s="36">
        <v>66.459999999999994</v>
      </c>
      <c r="BP7" s="36">
        <v>71.05</v>
      </c>
      <c r="BQ7" s="36">
        <v>70.650000000000006</v>
      </c>
      <c r="BR7" s="36">
        <v>67.36</v>
      </c>
      <c r="BS7" s="36">
        <v>90.98</v>
      </c>
      <c r="BT7" s="36">
        <v>96.62</v>
      </c>
      <c r="BU7" s="36">
        <v>96.27</v>
      </c>
      <c r="BV7" s="36">
        <v>95.4</v>
      </c>
      <c r="BW7" s="36">
        <v>98.6</v>
      </c>
      <c r="BX7" s="36">
        <v>100.82</v>
      </c>
      <c r="BY7" s="36">
        <v>104.99</v>
      </c>
      <c r="BZ7" s="36">
        <v>209.83</v>
      </c>
      <c r="CA7" s="36">
        <v>203.36</v>
      </c>
      <c r="CB7" s="36">
        <v>204.79</v>
      </c>
      <c r="CC7" s="36">
        <v>215.16</v>
      </c>
      <c r="CD7" s="36">
        <v>187.56</v>
      </c>
      <c r="CE7" s="36">
        <v>184.53</v>
      </c>
      <c r="CF7" s="36">
        <v>186.94</v>
      </c>
      <c r="CG7" s="36">
        <v>186.15</v>
      </c>
      <c r="CH7" s="36">
        <v>181.67</v>
      </c>
      <c r="CI7" s="36">
        <v>179.55</v>
      </c>
      <c r="CJ7" s="36">
        <v>163.72</v>
      </c>
      <c r="CK7" s="36">
        <v>72.88</v>
      </c>
      <c r="CL7" s="36">
        <v>74.63</v>
      </c>
      <c r="CM7" s="36">
        <v>78.290000000000006</v>
      </c>
      <c r="CN7" s="36">
        <v>75.22</v>
      </c>
      <c r="CO7" s="36">
        <v>69.069999999999993</v>
      </c>
      <c r="CP7" s="36">
        <v>52.9</v>
      </c>
      <c r="CQ7" s="36">
        <v>54.51</v>
      </c>
      <c r="CR7" s="36">
        <v>54.47</v>
      </c>
      <c r="CS7" s="36">
        <v>53.61</v>
      </c>
      <c r="CT7" s="36">
        <v>53.52</v>
      </c>
      <c r="CU7" s="36">
        <v>59.76</v>
      </c>
      <c r="CV7" s="36">
        <v>70.09</v>
      </c>
      <c r="CW7" s="36">
        <v>66.91</v>
      </c>
      <c r="CX7" s="36">
        <v>68.22</v>
      </c>
      <c r="CY7" s="36">
        <v>69.97</v>
      </c>
      <c r="CZ7" s="36">
        <v>75.260000000000005</v>
      </c>
      <c r="DA7" s="36">
        <v>81.63</v>
      </c>
      <c r="DB7" s="36">
        <v>81.790000000000006</v>
      </c>
      <c r="DC7" s="36">
        <v>81.459999999999994</v>
      </c>
      <c r="DD7" s="36">
        <v>81.31</v>
      </c>
      <c r="DE7" s="36">
        <v>81.459999999999994</v>
      </c>
      <c r="DF7" s="36">
        <v>89.95</v>
      </c>
      <c r="DG7" s="36">
        <v>40.76</v>
      </c>
      <c r="DH7" s="36">
        <v>42.42</v>
      </c>
      <c r="DI7" s="36">
        <v>44.18</v>
      </c>
      <c r="DJ7" s="36">
        <v>51.5</v>
      </c>
      <c r="DK7" s="36">
        <v>54.39</v>
      </c>
      <c r="DL7" s="36">
        <v>37.25</v>
      </c>
      <c r="DM7" s="36">
        <v>37.799999999999997</v>
      </c>
      <c r="DN7" s="36">
        <v>38.520000000000003</v>
      </c>
      <c r="DO7" s="36">
        <v>46.67</v>
      </c>
      <c r="DP7" s="36">
        <v>47.7</v>
      </c>
      <c r="DQ7" s="36">
        <v>47.18</v>
      </c>
      <c r="DR7" s="36">
        <v>3.8</v>
      </c>
      <c r="DS7" s="36">
        <v>5.14</v>
      </c>
      <c r="DT7" s="36">
        <v>6.25</v>
      </c>
      <c r="DU7" s="36">
        <v>8.34</v>
      </c>
      <c r="DV7" s="36">
        <v>0</v>
      </c>
      <c r="DW7" s="36">
        <v>7.9</v>
      </c>
      <c r="DX7" s="36">
        <v>8.2200000000000006</v>
      </c>
      <c r="DY7" s="36">
        <v>9.43</v>
      </c>
      <c r="DZ7" s="36">
        <v>10.029999999999999</v>
      </c>
      <c r="EA7" s="36">
        <v>7.26</v>
      </c>
      <c r="EB7" s="36">
        <v>13.18</v>
      </c>
      <c r="EC7" s="36">
        <v>0.02</v>
      </c>
      <c r="ED7" s="36">
        <v>0.19</v>
      </c>
      <c r="EE7" s="36">
        <v>1.37</v>
      </c>
      <c r="EF7" s="36">
        <v>0.7</v>
      </c>
      <c r="EG7" s="36">
        <v>0</v>
      </c>
      <c r="EH7" s="36">
        <v>0.5</v>
      </c>
      <c r="EI7" s="36">
        <v>0.6</v>
      </c>
      <c r="EJ7" s="36">
        <v>0.71</v>
      </c>
      <c r="EK7" s="36">
        <v>0.68</v>
      </c>
      <c r="EL7" s="36">
        <v>1.65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2017-02-08T01:18:11Z</cp:lastPrinted>
  <dcterms:created xsi:type="dcterms:W3CDTF">2017-02-01T08:43:49Z</dcterms:created>
  <dcterms:modified xsi:type="dcterms:W3CDTF">2017-02-22T02:08:10Z</dcterms:modified>
  <cp:category/>
</cp:coreProperties>
</file>