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918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AI10" i="4" s="1"/>
  <c r="S6" i="5"/>
  <c r="AY8" i="4" s="1"/>
  <c r="R6" i="5"/>
  <c r="Q6" i="5"/>
  <c r="AI8" i="4" s="1"/>
  <c r="P6" i="5"/>
  <c r="Z10" i="4" s="1"/>
  <c r="O6" i="5"/>
  <c r="R10" i="4" s="1"/>
  <c r="N6" i="5"/>
  <c r="M6" i="5"/>
  <c r="L6" i="5"/>
  <c r="K6" i="5"/>
  <c r="R8" i="4" s="1"/>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J10" i="4"/>
  <c r="B10" i="4"/>
  <c r="AQ8" i="4"/>
  <c r="Z8" i="4"/>
  <c r="J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<sst xmlns="http://schemas.openxmlformats.org/spreadsheetml/2006/main" count="217" uniqueCount="107">
  <si>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</si>
  <si>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</si>
  <si>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</si>
  <si>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</si>
  <si>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</si>
  <si>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</si>
  <si>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</si>
  <si>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</si>
  <si>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</si>
  <si>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</si>
  <si>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</si>
  <si>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</si>
  <si>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</si>
  <si>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</si>
  <si>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</si>
  <si>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</si>
  <si>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</si>
  <si>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</si>
  <si>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</si>
  <si>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</si>
  <si>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</si>
  <si>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</si>
  <si>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</si>
  <si>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</si>
  <si>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</si>
  <si>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</si>
  <si>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</si>
  <si>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</si>
  <si>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</si>
  <si>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</si>
  <si>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</si>
  <si>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</si>
  <si>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</si>
  <si>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</si>
  <si>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</si>
  <si>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</si>
  <si>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</si>
  <si>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</si>
  <si>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</si>
  <si>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</si>
  <si>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</si>
  <si>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</si>
  <si>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</si>
  <si>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</si>
  <si>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</si>
  <si>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</si>
  <si>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</si>
  <si>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</si>
  <si>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</si>
  <si>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</si>
  <si>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</si>
  <si>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</si>
  <si>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</si>
  <si>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</si>
  <si>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</si>
  <si>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</si>
  <si>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</si>
  <si>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</si>
  <si>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</si>
  <si>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</si>
  <si>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</si>
  <si>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</si>
  <si>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</si>
  <si>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</si>
  <si>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</si>
  <si>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</si>
  <si>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</si>
  <si>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</si>
  <si>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</si>
  <si>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</si>
  <si>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</si>
  <si>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</si>
  <si>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</si>
  <si>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</si>
  <si>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</si>
  <si>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</si>
  <si>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</si>
  <si>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</si>
  <si>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</si>
  <si>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</si>
  <si>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</si>
  <si>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</si>
  <si>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</si>
  <si>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</si>
  <si>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</si>
  <si>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</si>
  <si>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</si>
  <si>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</si>
  <si>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</si>
  <si>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</si>
  <si>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</si>
  <si>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</si>
  <si>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</si>
  <si>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三重県　川越町</t>
  </si>
  <si>
    <t>法適用</t>
  </si>
  <si>
    <t>水道事業</t>
  </si>
  <si>
    <t>末端給水事業</t>
  </si>
  <si>
    <t>A7</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</si>
  <si>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</si>
  <si>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</si>
  <si>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</si>
  <si>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</si>
  <si>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</si>
  <si>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</si>
  <si>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①数値が100％を下回っている場合は、経常損失が生じている状態にあり、平均値より12.03％低い。
②累積欠損金はこれまで発生していない。
③毎年度100％を上回っているため、支払能力は備えているといえる。
④企業債残高はない。
⑤毎年度100％を下回っており、給水に係る費用を給水収益で賄えていない状況にある。平均値より12.1％低い。
⑥有収水量１㎥あたりの給水原価は、平均値よりも低く抑えられており、費用効率は良いといえる。
⑦平均値よりも上回っている。
⑧毎年度90％を超えている、継続的に平均値を上回っている。
以上のことから、経常収支比率、料金回収率が低水準にあるため、健全な経営ができているとはいえない。また、施設利用率、有収率は高いことから、施設の効率性は高いといえる。</t>
    <rPh sb="1" eb="3">
      <t>スウチ</t>
    </rPh>
    <rPh sb="9" eb="11">
      <t>シタマワ</t>
    </rPh>
    <rPh sb="15" eb="17">
      <t>バアイ</t>
    </rPh>
    <rPh sb="19" eb="21">
      <t>ケイジョウ</t>
    </rPh>
    <rPh sb="21" eb="23">
      <t>ソンシツ</t>
    </rPh>
    <rPh sb="24" eb="25">
      <t>ショウ</t>
    </rPh>
    <rPh sb="29" eb="31">
      <t>ジョウタイ</t>
    </rPh>
    <rPh sb="35" eb="37">
      <t>ヘイキン</t>
    </rPh>
    <rPh sb="37" eb="38">
      <t>チ</t>
    </rPh>
    <rPh sb="46" eb="47">
      <t>ヒク</t>
    </rPh>
    <rPh sb="51" eb="53">
      <t>ルイセキ</t>
    </rPh>
    <rPh sb="53" eb="55">
      <t>ケッソン</t>
    </rPh>
    <rPh sb="55" eb="56">
      <t>キン</t>
    </rPh>
    <rPh sb="61" eb="63">
      <t>ハッセイ</t>
    </rPh>
    <rPh sb="71" eb="74">
      <t>マイネンド</t>
    </rPh>
    <rPh sb="79" eb="81">
      <t>ウワマワ</t>
    </rPh>
    <rPh sb="88" eb="90">
      <t>シハライ</t>
    </rPh>
    <rPh sb="90" eb="92">
      <t>ノウリョク</t>
    </rPh>
    <rPh sb="93" eb="94">
      <t>ソナ</t>
    </rPh>
    <rPh sb="105" eb="107">
      <t>キギョウ</t>
    </rPh>
    <rPh sb="107" eb="108">
      <t>サイ</t>
    </rPh>
    <rPh sb="108" eb="110">
      <t>ザンダカ</t>
    </rPh>
    <rPh sb="116" eb="119">
      <t>マイネンド</t>
    </rPh>
    <rPh sb="124" eb="126">
      <t>シタマワ</t>
    </rPh>
    <rPh sb="131" eb="133">
      <t>キュウスイ</t>
    </rPh>
    <rPh sb="134" eb="135">
      <t>カカ</t>
    </rPh>
    <rPh sb="136" eb="138">
      <t>ヒヨウ</t>
    </rPh>
    <rPh sb="139" eb="141">
      <t>キュウスイ</t>
    </rPh>
    <rPh sb="141" eb="143">
      <t>シュウエキ</t>
    </rPh>
    <rPh sb="144" eb="145">
      <t>マカナ</t>
    </rPh>
    <rPh sb="150" eb="152">
      <t>ジョウキョウ</t>
    </rPh>
    <rPh sb="166" eb="167">
      <t>ヒク</t>
    </rPh>
    <rPh sb="171" eb="172">
      <t>ユウ</t>
    </rPh>
    <rPh sb="172" eb="173">
      <t>シュウ</t>
    </rPh>
    <rPh sb="173" eb="175">
      <t>スイリョウ</t>
    </rPh>
    <rPh sb="181" eb="183">
      <t>キュウスイ</t>
    </rPh>
    <rPh sb="183" eb="185">
      <t>ゲンカ</t>
    </rPh>
    <rPh sb="187" eb="190">
      <t>ヘイキンチ</t>
    </rPh>
    <rPh sb="193" eb="194">
      <t>ヒク</t>
    </rPh>
    <rPh sb="195" eb="196">
      <t>オサ</t>
    </rPh>
    <rPh sb="203" eb="205">
      <t>ヒヨウ</t>
    </rPh>
    <rPh sb="205" eb="207">
      <t>コウリツ</t>
    </rPh>
    <rPh sb="208" eb="209">
      <t>ヨ</t>
    </rPh>
    <rPh sb="217" eb="219">
      <t>ヘイキン</t>
    </rPh>
    <rPh sb="219" eb="220">
      <t>チ</t>
    </rPh>
    <rPh sb="283" eb="286">
      <t>テイスイジュン</t>
    </rPh>
    <rPh sb="313" eb="315">
      <t>シセツ</t>
    </rPh>
    <rPh sb="315" eb="318">
      <t>リヨウリツ</t>
    </rPh>
    <rPh sb="319" eb="320">
      <t>ユウ</t>
    </rPh>
    <rPh sb="320" eb="321">
      <t>シュウ</t>
    </rPh>
    <rPh sb="321" eb="322">
      <t>リツ</t>
    </rPh>
    <rPh sb="323" eb="324">
      <t>タカ</t>
    </rPh>
    <rPh sb="330" eb="332">
      <t>シセツ</t>
    </rPh>
    <rPh sb="333" eb="336">
      <t>コウリツセイ</t>
    </rPh>
    <rPh sb="337" eb="338">
      <t>タカ</t>
    </rPh>
    <phoneticPr fontId="4"/>
  </si>
  <si>
    <t>①毎年、おおむね平均値を水準している。数値が100％に近いほど資産が法定耐用年数に近づいていることを示している。
②法定耐用年数を経過した管路がまとまって増える時期に達した。
③平均値より低い。
以上のことから、法定耐用年数を迎える施設の増加及び管路更新率の低迷が課題であり、計画的に更新を進める必要がある。</t>
    <phoneticPr fontId="4"/>
  </si>
  <si>
    <t>料金改定の効果は見受けられるものの、依然として経営は良好とはいえず、一般会計からの基準外の補助金の繰入れを受けているため、適切な料金水準の確保が必要である。また、老朽化への対応と併せ耐震化を進めていく必要もあり、費用の確保が課題である。
現在、経営戦略の策定について準備を進めており、経営の健全化と具体的な投資計画の策定が急務である。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</si>
</sst>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formatCode="#,##0.00;&quot;△&quot;#,##0.00">
                  <c:v>0</c:v>
                </c:pt>
                <c:pt idx="1">
                  <c:v>0.09</c:v>
                </c:pt>
                <c:pt idx="2">
                  <c:v>0.27</c:v>
                </c:pt>
                <c:pt idx="3">
                  <c:v>0.3</c:v>
                </c:pt>
                <c:pt idx="4">
                  <c:v>0.83</c:v>
                </c:pt>
              </c:numCache>
            </c:numRef>
          </c:val>
        </c:ser>
        <c:dLbls>
          <c:showLegendKey val="0"/>
          <c:showVal val="0"/>
          <c:showCatName val="0"/>
          <c:showSerName val="0"/>
          <c:showPercent val="0"/>
          <c:showBubbleSize val="0"/>
        </c:dLbls>
        <c:gapWidth val="150"/>
        <c:axId val="30533504"/>
        <c:axId val="31404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0.5</c:v>
                </c:pt>
                <c:pt idx="1">
                  <c:v>0.6</c:v>
                </c:pt>
                <c:pt idx="2">
                  <c:v>0.71</c:v>
                </c:pt>
                <c:pt idx="3">
                  <c:v>0.68</c:v>
                </c:pt>
                <c:pt idx="4">
                  <c:v>1.65</c:v>
                </c:pt>
              </c:numCache>
            </c:numRef>
          </c:val>
          <c:smooth val="0"/>
        </c:ser>
        <c:dLbls>
          <c:showLegendKey val="0"/>
          <c:showVal val="0"/>
          <c:showCatName val="0"/>
          <c:showSerName val="0"/>
          <c:showPercent val="0"/>
          <c:showBubbleSize val="0"/>
        </c:dLbls>
        <c:marker val="1"/>
        <c:smooth val="0"/>
        <c:axId val="30533504"/>
        <c:axId val="31404032"/>
      </c:lineChart>
      <c:dateAx>
        <c:axId val="30533504"/>
        <c:scaling>
          <c:orientation val="minMax"/>
        </c:scaling>
        <c:delete val="1"/>
        <c:axPos val="b"/>
        <c:numFmt formatCode="ge" sourceLinked="1"/>
        <c:majorTickMark val="none"/>
        <c:minorTickMark val="none"/>
        <c:tickLblPos val="none"/>
        <c:crossAx val="31404032"/>
        <c:crosses val="autoZero"/>
        <c:auto val="1"/>
        <c:lblOffset val="100"/>
        <c:baseTimeUnit val="years"/>
      </c:dateAx>
      <c:valAx>
        <c:axId val="31404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533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73.05</c:v>
                </c:pt>
                <c:pt idx="1">
                  <c:v>73.22</c:v>
                </c:pt>
                <c:pt idx="2">
                  <c:v>72.94</c:v>
                </c:pt>
                <c:pt idx="3">
                  <c:v>73.27</c:v>
                </c:pt>
                <c:pt idx="4">
                  <c:v>72.58</c:v>
                </c:pt>
              </c:numCache>
            </c:numRef>
          </c:val>
        </c:ser>
        <c:dLbls>
          <c:showLegendKey val="0"/>
          <c:showVal val="0"/>
          <c:showCatName val="0"/>
          <c:showSerName val="0"/>
          <c:showPercent val="0"/>
          <c:showBubbleSize val="0"/>
        </c:dLbls>
        <c:gapWidth val="150"/>
        <c:axId val="31664384"/>
        <c:axId val="31691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52.9</c:v>
                </c:pt>
                <c:pt idx="1">
                  <c:v>54.51</c:v>
                </c:pt>
                <c:pt idx="2">
                  <c:v>54.47</c:v>
                </c:pt>
                <c:pt idx="3">
                  <c:v>53.61</c:v>
                </c:pt>
                <c:pt idx="4">
                  <c:v>53.52</c:v>
                </c:pt>
              </c:numCache>
            </c:numRef>
          </c:val>
          <c:smooth val="0"/>
        </c:ser>
        <c:dLbls>
          <c:showLegendKey val="0"/>
          <c:showVal val="0"/>
          <c:showCatName val="0"/>
          <c:showSerName val="0"/>
          <c:showPercent val="0"/>
          <c:showBubbleSize val="0"/>
        </c:dLbls>
        <c:marker val="1"/>
        <c:smooth val="0"/>
        <c:axId val="31664384"/>
        <c:axId val="31691136"/>
      </c:lineChart>
      <c:dateAx>
        <c:axId val="31664384"/>
        <c:scaling>
          <c:orientation val="minMax"/>
        </c:scaling>
        <c:delete val="1"/>
        <c:axPos val="b"/>
        <c:numFmt formatCode="ge" sourceLinked="1"/>
        <c:majorTickMark val="none"/>
        <c:minorTickMark val="none"/>
        <c:tickLblPos val="none"/>
        <c:crossAx val="31691136"/>
        <c:crosses val="autoZero"/>
        <c:auto val="1"/>
        <c:lblOffset val="100"/>
        <c:baseTimeUnit val="years"/>
      </c:dateAx>
      <c:valAx>
        <c:axId val="31691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664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92.8</c:v>
                </c:pt>
                <c:pt idx="1">
                  <c:v>93.03</c:v>
                </c:pt>
                <c:pt idx="2">
                  <c:v>93.64</c:v>
                </c:pt>
                <c:pt idx="3">
                  <c:v>92.27</c:v>
                </c:pt>
                <c:pt idx="4">
                  <c:v>92.93</c:v>
                </c:pt>
              </c:numCache>
            </c:numRef>
          </c:val>
        </c:ser>
        <c:dLbls>
          <c:showLegendKey val="0"/>
          <c:showVal val="0"/>
          <c:showCatName val="0"/>
          <c:showSerName val="0"/>
          <c:showPercent val="0"/>
          <c:showBubbleSize val="0"/>
        </c:dLbls>
        <c:gapWidth val="150"/>
        <c:axId val="31737728"/>
        <c:axId val="31739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81.63</c:v>
                </c:pt>
                <c:pt idx="1">
                  <c:v>81.790000000000006</c:v>
                </c:pt>
                <c:pt idx="2">
                  <c:v>81.459999999999994</c:v>
                </c:pt>
                <c:pt idx="3">
                  <c:v>81.31</c:v>
                </c:pt>
                <c:pt idx="4">
                  <c:v>81.459999999999994</c:v>
                </c:pt>
              </c:numCache>
            </c:numRef>
          </c:val>
          <c:smooth val="0"/>
        </c:ser>
        <c:dLbls>
          <c:showLegendKey val="0"/>
          <c:showVal val="0"/>
          <c:showCatName val="0"/>
          <c:showSerName val="0"/>
          <c:showPercent val="0"/>
          <c:showBubbleSize val="0"/>
        </c:dLbls>
        <c:marker val="1"/>
        <c:smooth val="0"/>
        <c:axId val="31737728"/>
        <c:axId val="31739904"/>
      </c:lineChart>
      <c:dateAx>
        <c:axId val="31737728"/>
        <c:scaling>
          <c:orientation val="minMax"/>
        </c:scaling>
        <c:delete val="1"/>
        <c:axPos val="b"/>
        <c:numFmt formatCode="ge" sourceLinked="1"/>
        <c:majorTickMark val="none"/>
        <c:minorTickMark val="none"/>
        <c:tickLblPos val="none"/>
        <c:crossAx val="31739904"/>
        <c:crosses val="autoZero"/>
        <c:auto val="1"/>
        <c:lblOffset val="100"/>
        <c:baseTimeUnit val="years"/>
      </c:dateAx>
      <c:valAx>
        <c:axId val="31739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73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106.1</c:v>
                </c:pt>
                <c:pt idx="1">
                  <c:v>97.55</c:v>
                </c:pt>
                <c:pt idx="2">
                  <c:v>94.77</c:v>
                </c:pt>
                <c:pt idx="3">
                  <c:v>100.93</c:v>
                </c:pt>
                <c:pt idx="4">
                  <c:v>99.03</c:v>
                </c:pt>
              </c:numCache>
            </c:numRef>
          </c:val>
        </c:ser>
        <c:dLbls>
          <c:showLegendKey val="0"/>
          <c:showVal val="0"/>
          <c:showCatName val="0"/>
          <c:showSerName val="0"/>
          <c:showPercent val="0"/>
          <c:showBubbleSize val="0"/>
        </c:dLbls>
        <c:gapWidth val="150"/>
        <c:axId val="31434240"/>
        <c:axId val="31436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109.08</c:v>
                </c:pt>
                <c:pt idx="1">
                  <c:v>108.33</c:v>
                </c:pt>
                <c:pt idx="2">
                  <c:v>107.95</c:v>
                </c:pt>
                <c:pt idx="3">
                  <c:v>109.49</c:v>
                </c:pt>
                <c:pt idx="4">
                  <c:v>111.06</c:v>
                </c:pt>
              </c:numCache>
            </c:numRef>
          </c:val>
          <c:smooth val="0"/>
        </c:ser>
        <c:dLbls>
          <c:showLegendKey val="0"/>
          <c:showVal val="0"/>
          <c:showCatName val="0"/>
          <c:showSerName val="0"/>
          <c:showPercent val="0"/>
          <c:showBubbleSize val="0"/>
        </c:dLbls>
        <c:marker val="1"/>
        <c:smooth val="0"/>
        <c:axId val="31434240"/>
        <c:axId val="31436160"/>
      </c:lineChart>
      <c:dateAx>
        <c:axId val="31434240"/>
        <c:scaling>
          <c:orientation val="minMax"/>
        </c:scaling>
        <c:delete val="1"/>
        <c:axPos val="b"/>
        <c:numFmt formatCode="ge" sourceLinked="1"/>
        <c:majorTickMark val="none"/>
        <c:minorTickMark val="none"/>
        <c:tickLblPos val="none"/>
        <c:crossAx val="31436160"/>
        <c:crosses val="autoZero"/>
        <c:auto val="1"/>
        <c:lblOffset val="100"/>
        <c:baseTimeUnit val="years"/>
      </c:dateAx>
      <c:valAx>
        <c:axId val="314361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1434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36.18</c:v>
                </c:pt>
                <c:pt idx="1">
                  <c:v>38.01</c:v>
                </c:pt>
                <c:pt idx="2">
                  <c:v>39.33</c:v>
                </c:pt>
                <c:pt idx="3">
                  <c:v>50.31</c:v>
                </c:pt>
                <c:pt idx="4">
                  <c:v>50.59</c:v>
                </c:pt>
              </c:numCache>
            </c:numRef>
          </c:val>
        </c:ser>
        <c:dLbls>
          <c:showLegendKey val="0"/>
          <c:showVal val="0"/>
          <c:showCatName val="0"/>
          <c:showSerName val="0"/>
          <c:showPercent val="0"/>
          <c:showBubbleSize val="0"/>
        </c:dLbls>
        <c:gapWidth val="150"/>
        <c:axId val="31278208"/>
        <c:axId val="31280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37.25</c:v>
                </c:pt>
                <c:pt idx="1">
                  <c:v>37.799999999999997</c:v>
                </c:pt>
                <c:pt idx="2">
                  <c:v>38.520000000000003</c:v>
                </c:pt>
                <c:pt idx="3">
                  <c:v>46.67</c:v>
                </c:pt>
                <c:pt idx="4">
                  <c:v>47.7</c:v>
                </c:pt>
              </c:numCache>
            </c:numRef>
          </c:val>
          <c:smooth val="0"/>
        </c:ser>
        <c:dLbls>
          <c:showLegendKey val="0"/>
          <c:showVal val="0"/>
          <c:showCatName val="0"/>
          <c:showSerName val="0"/>
          <c:showPercent val="0"/>
          <c:showBubbleSize val="0"/>
        </c:dLbls>
        <c:marker val="1"/>
        <c:smooth val="0"/>
        <c:axId val="31278208"/>
        <c:axId val="31280128"/>
      </c:lineChart>
      <c:dateAx>
        <c:axId val="31278208"/>
        <c:scaling>
          <c:orientation val="minMax"/>
        </c:scaling>
        <c:delete val="1"/>
        <c:axPos val="b"/>
        <c:numFmt formatCode="ge" sourceLinked="1"/>
        <c:majorTickMark val="none"/>
        <c:minorTickMark val="none"/>
        <c:tickLblPos val="none"/>
        <c:crossAx val="31280128"/>
        <c:crosses val="autoZero"/>
        <c:auto val="1"/>
        <c:lblOffset val="100"/>
        <c:baseTimeUnit val="years"/>
      </c:dateAx>
      <c:valAx>
        <c:axId val="3128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278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5.19</c:v>
                </c:pt>
                <c:pt idx="1">
                  <c:v>5.52</c:v>
                </c:pt>
                <c:pt idx="2">
                  <c:v>5.64</c:v>
                </c:pt>
                <c:pt idx="3">
                  <c:v>5.85</c:v>
                </c:pt>
                <c:pt idx="4">
                  <c:v>24.48</c:v>
                </c:pt>
              </c:numCache>
            </c:numRef>
          </c:val>
        </c:ser>
        <c:dLbls>
          <c:showLegendKey val="0"/>
          <c:showVal val="0"/>
          <c:showCatName val="0"/>
          <c:showSerName val="0"/>
          <c:showPercent val="0"/>
          <c:showBubbleSize val="0"/>
        </c:dLbls>
        <c:gapWidth val="150"/>
        <c:axId val="31458048"/>
        <c:axId val="31459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7.9</c:v>
                </c:pt>
                <c:pt idx="1">
                  <c:v>8.2200000000000006</c:v>
                </c:pt>
                <c:pt idx="2">
                  <c:v>9.43</c:v>
                </c:pt>
                <c:pt idx="3">
                  <c:v>10.029999999999999</c:v>
                </c:pt>
                <c:pt idx="4">
                  <c:v>7.26</c:v>
                </c:pt>
              </c:numCache>
            </c:numRef>
          </c:val>
          <c:smooth val="0"/>
        </c:ser>
        <c:dLbls>
          <c:showLegendKey val="0"/>
          <c:showVal val="0"/>
          <c:showCatName val="0"/>
          <c:showSerName val="0"/>
          <c:showPercent val="0"/>
          <c:showBubbleSize val="0"/>
        </c:dLbls>
        <c:marker val="1"/>
        <c:smooth val="0"/>
        <c:axId val="31458048"/>
        <c:axId val="31459968"/>
      </c:lineChart>
      <c:dateAx>
        <c:axId val="31458048"/>
        <c:scaling>
          <c:orientation val="minMax"/>
        </c:scaling>
        <c:delete val="1"/>
        <c:axPos val="b"/>
        <c:numFmt formatCode="ge" sourceLinked="1"/>
        <c:majorTickMark val="none"/>
        <c:minorTickMark val="none"/>
        <c:tickLblPos val="none"/>
        <c:crossAx val="31459968"/>
        <c:crosses val="autoZero"/>
        <c:auto val="1"/>
        <c:lblOffset val="100"/>
        <c:baseTimeUnit val="years"/>
      </c:dateAx>
      <c:valAx>
        <c:axId val="31459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458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1496448"/>
        <c:axId val="31506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16.09</c:v>
                </c:pt>
                <c:pt idx="1">
                  <c:v>15.69</c:v>
                </c:pt>
                <c:pt idx="2">
                  <c:v>13.47</c:v>
                </c:pt>
                <c:pt idx="3">
                  <c:v>9.49</c:v>
                </c:pt>
                <c:pt idx="4">
                  <c:v>9.35</c:v>
                </c:pt>
              </c:numCache>
            </c:numRef>
          </c:val>
          <c:smooth val="0"/>
        </c:ser>
        <c:dLbls>
          <c:showLegendKey val="0"/>
          <c:showVal val="0"/>
          <c:showCatName val="0"/>
          <c:showSerName val="0"/>
          <c:showPercent val="0"/>
          <c:showBubbleSize val="0"/>
        </c:dLbls>
        <c:marker val="1"/>
        <c:smooth val="0"/>
        <c:axId val="31496448"/>
        <c:axId val="31506816"/>
      </c:lineChart>
      <c:dateAx>
        <c:axId val="31496448"/>
        <c:scaling>
          <c:orientation val="minMax"/>
        </c:scaling>
        <c:delete val="1"/>
        <c:axPos val="b"/>
        <c:numFmt formatCode="ge" sourceLinked="1"/>
        <c:majorTickMark val="none"/>
        <c:minorTickMark val="none"/>
        <c:tickLblPos val="none"/>
        <c:crossAx val="31506816"/>
        <c:crosses val="autoZero"/>
        <c:auto val="1"/>
        <c:lblOffset val="100"/>
        <c:baseTimeUnit val="years"/>
      </c:dateAx>
      <c:valAx>
        <c:axId val="315068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1496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2367.75</c:v>
                </c:pt>
                <c:pt idx="1">
                  <c:v>1488.79</c:v>
                </c:pt>
                <c:pt idx="2">
                  <c:v>1305.71</c:v>
                </c:pt>
                <c:pt idx="3">
                  <c:v>969.55</c:v>
                </c:pt>
                <c:pt idx="4">
                  <c:v>2000.79</c:v>
                </c:pt>
              </c:numCache>
            </c:numRef>
          </c:val>
        </c:ser>
        <c:dLbls>
          <c:showLegendKey val="0"/>
          <c:showVal val="0"/>
          <c:showCatName val="0"/>
          <c:showSerName val="0"/>
          <c:showPercent val="0"/>
          <c:showBubbleSize val="0"/>
        </c:dLbls>
        <c:gapWidth val="150"/>
        <c:axId val="31803648"/>
        <c:axId val="31809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1128.25</c:v>
                </c:pt>
                <c:pt idx="1">
                  <c:v>1159.4100000000001</c:v>
                </c:pt>
                <c:pt idx="2">
                  <c:v>1081.23</c:v>
                </c:pt>
                <c:pt idx="3">
                  <c:v>406.37</c:v>
                </c:pt>
                <c:pt idx="4">
                  <c:v>398.29</c:v>
                </c:pt>
              </c:numCache>
            </c:numRef>
          </c:val>
          <c:smooth val="0"/>
        </c:ser>
        <c:dLbls>
          <c:showLegendKey val="0"/>
          <c:showVal val="0"/>
          <c:showCatName val="0"/>
          <c:showSerName val="0"/>
          <c:showPercent val="0"/>
          <c:showBubbleSize val="0"/>
        </c:dLbls>
        <c:marker val="1"/>
        <c:smooth val="0"/>
        <c:axId val="31803648"/>
        <c:axId val="31809920"/>
      </c:lineChart>
      <c:dateAx>
        <c:axId val="31803648"/>
        <c:scaling>
          <c:orientation val="minMax"/>
        </c:scaling>
        <c:delete val="1"/>
        <c:axPos val="b"/>
        <c:numFmt formatCode="ge" sourceLinked="1"/>
        <c:majorTickMark val="none"/>
        <c:minorTickMark val="none"/>
        <c:tickLblPos val="none"/>
        <c:crossAx val="31809920"/>
        <c:crosses val="autoZero"/>
        <c:auto val="1"/>
        <c:lblOffset val="100"/>
        <c:baseTimeUnit val="years"/>
      </c:dateAx>
      <c:valAx>
        <c:axId val="318099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1803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formatCode="#,##0.00;&quot;△&quot;#,##0.00;&quot;-&quot;">
                  <c:v>1.7</c:v>
                </c:pt>
                <c:pt idx="1">
                  <c:v>0</c:v>
                </c:pt>
                <c:pt idx="2">
                  <c:v>0</c:v>
                </c:pt>
                <c:pt idx="3">
                  <c:v>0</c:v>
                </c:pt>
                <c:pt idx="4">
                  <c:v>0</c:v>
                </c:pt>
              </c:numCache>
            </c:numRef>
          </c:val>
        </c:ser>
        <c:dLbls>
          <c:showLegendKey val="0"/>
          <c:showVal val="0"/>
          <c:showCatName val="0"/>
          <c:showSerName val="0"/>
          <c:showPercent val="0"/>
          <c:showBubbleSize val="0"/>
        </c:dLbls>
        <c:gapWidth val="150"/>
        <c:axId val="31840128"/>
        <c:axId val="31522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474.06</c:v>
                </c:pt>
                <c:pt idx="1">
                  <c:v>458</c:v>
                </c:pt>
                <c:pt idx="2">
                  <c:v>443.13</c:v>
                </c:pt>
                <c:pt idx="3">
                  <c:v>442.54</c:v>
                </c:pt>
                <c:pt idx="4">
                  <c:v>431</c:v>
                </c:pt>
              </c:numCache>
            </c:numRef>
          </c:val>
          <c:smooth val="0"/>
        </c:ser>
        <c:dLbls>
          <c:showLegendKey val="0"/>
          <c:showVal val="0"/>
          <c:showCatName val="0"/>
          <c:showSerName val="0"/>
          <c:showPercent val="0"/>
          <c:showBubbleSize val="0"/>
        </c:dLbls>
        <c:marker val="1"/>
        <c:smooth val="0"/>
        <c:axId val="31840128"/>
        <c:axId val="31522816"/>
      </c:lineChart>
      <c:dateAx>
        <c:axId val="31840128"/>
        <c:scaling>
          <c:orientation val="minMax"/>
        </c:scaling>
        <c:delete val="1"/>
        <c:axPos val="b"/>
        <c:numFmt formatCode="ge" sourceLinked="1"/>
        <c:majorTickMark val="none"/>
        <c:minorTickMark val="none"/>
        <c:tickLblPos val="none"/>
        <c:crossAx val="31522816"/>
        <c:crosses val="autoZero"/>
        <c:auto val="1"/>
        <c:lblOffset val="100"/>
        <c:baseTimeUnit val="years"/>
      </c:dateAx>
      <c:valAx>
        <c:axId val="315228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1840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76.56</c:v>
                </c:pt>
                <c:pt idx="1">
                  <c:v>76.239999999999995</c:v>
                </c:pt>
                <c:pt idx="2">
                  <c:v>77.52</c:v>
                </c:pt>
                <c:pt idx="3">
                  <c:v>82.45</c:v>
                </c:pt>
                <c:pt idx="4">
                  <c:v>88.72</c:v>
                </c:pt>
              </c:numCache>
            </c:numRef>
          </c:val>
        </c:ser>
        <c:dLbls>
          <c:showLegendKey val="0"/>
          <c:showVal val="0"/>
          <c:showCatName val="0"/>
          <c:showSerName val="0"/>
          <c:showPercent val="0"/>
          <c:showBubbleSize val="0"/>
        </c:dLbls>
        <c:gapWidth val="150"/>
        <c:axId val="31553024"/>
        <c:axId val="31554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96.62</c:v>
                </c:pt>
                <c:pt idx="1">
                  <c:v>96.27</c:v>
                </c:pt>
                <c:pt idx="2">
                  <c:v>95.4</c:v>
                </c:pt>
                <c:pt idx="3">
                  <c:v>98.6</c:v>
                </c:pt>
                <c:pt idx="4">
                  <c:v>100.82</c:v>
                </c:pt>
              </c:numCache>
            </c:numRef>
          </c:val>
          <c:smooth val="0"/>
        </c:ser>
        <c:dLbls>
          <c:showLegendKey val="0"/>
          <c:showVal val="0"/>
          <c:showCatName val="0"/>
          <c:showSerName val="0"/>
          <c:showPercent val="0"/>
          <c:showBubbleSize val="0"/>
        </c:dLbls>
        <c:marker val="1"/>
        <c:smooth val="0"/>
        <c:axId val="31553024"/>
        <c:axId val="31554944"/>
      </c:lineChart>
      <c:dateAx>
        <c:axId val="31553024"/>
        <c:scaling>
          <c:orientation val="minMax"/>
        </c:scaling>
        <c:delete val="1"/>
        <c:axPos val="b"/>
        <c:numFmt formatCode="ge" sourceLinked="1"/>
        <c:majorTickMark val="none"/>
        <c:minorTickMark val="none"/>
        <c:tickLblPos val="none"/>
        <c:crossAx val="31554944"/>
        <c:crosses val="autoZero"/>
        <c:auto val="1"/>
        <c:lblOffset val="100"/>
        <c:baseTimeUnit val="years"/>
      </c:dateAx>
      <c:valAx>
        <c:axId val="31554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553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166.26</c:v>
                </c:pt>
                <c:pt idx="1">
                  <c:v>167.24</c:v>
                </c:pt>
                <c:pt idx="2">
                  <c:v>163.63</c:v>
                </c:pt>
                <c:pt idx="3">
                  <c:v>153.08000000000001</c:v>
                </c:pt>
                <c:pt idx="4">
                  <c:v>157.27000000000001</c:v>
                </c:pt>
              </c:numCache>
            </c:numRef>
          </c:val>
        </c:ser>
        <c:dLbls>
          <c:showLegendKey val="0"/>
          <c:showVal val="0"/>
          <c:showCatName val="0"/>
          <c:showSerName val="0"/>
          <c:showPercent val="0"/>
          <c:showBubbleSize val="0"/>
        </c:dLbls>
        <c:gapWidth val="150"/>
        <c:axId val="31574656"/>
        <c:axId val="31580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184.53</c:v>
                </c:pt>
                <c:pt idx="1">
                  <c:v>186.94</c:v>
                </c:pt>
                <c:pt idx="2">
                  <c:v>186.15</c:v>
                </c:pt>
                <c:pt idx="3">
                  <c:v>181.67</c:v>
                </c:pt>
                <c:pt idx="4">
                  <c:v>179.55</c:v>
                </c:pt>
              </c:numCache>
            </c:numRef>
          </c:val>
          <c:smooth val="0"/>
        </c:ser>
        <c:dLbls>
          <c:showLegendKey val="0"/>
          <c:showVal val="0"/>
          <c:showCatName val="0"/>
          <c:showSerName val="0"/>
          <c:showPercent val="0"/>
          <c:showBubbleSize val="0"/>
        </c:dLbls>
        <c:marker val="1"/>
        <c:smooth val="0"/>
        <c:axId val="31574656"/>
        <c:axId val="31580928"/>
      </c:lineChart>
      <c:dateAx>
        <c:axId val="31574656"/>
        <c:scaling>
          <c:orientation val="minMax"/>
        </c:scaling>
        <c:delete val="1"/>
        <c:axPos val="b"/>
        <c:numFmt formatCode="ge" sourceLinked="1"/>
        <c:majorTickMark val="none"/>
        <c:minorTickMark val="none"/>
        <c:tickLblPos val="none"/>
        <c:crossAx val="31580928"/>
        <c:crosses val="autoZero"/>
        <c:auto val="1"/>
        <c:lblOffset val="100"/>
        <c:baseTimeUnit val="years"/>
      </c:dateAx>
      <c:valAx>
        <c:axId val="31580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574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80" zoomScaleNormal="8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三重県　川越町</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A7</v>
      </c>
      <c r="AA8" s="72"/>
      <c r="AB8" s="72"/>
      <c r="AC8" s="72"/>
      <c r="AD8" s="72"/>
      <c r="AE8" s="72"/>
      <c r="AF8" s="72"/>
      <c r="AG8" s="73"/>
      <c r="AH8" s="3"/>
      <c r="AI8" s="74">
        <f>データ!Q6</f>
        <v>14922</v>
      </c>
      <c r="AJ8" s="75"/>
      <c r="AK8" s="75"/>
      <c r="AL8" s="75"/>
      <c r="AM8" s="75"/>
      <c r="AN8" s="75"/>
      <c r="AO8" s="75"/>
      <c r="AP8" s="76"/>
      <c r="AQ8" s="57">
        <f>データ!R6</f>
        <v>8.73</v>
      </c>
      <c r="AR8" s="57"/>
      <c r="AS8" s="57"/>
      <c r="AT8" s="57"/>
      <c r="AU8" s="57"/>
      <c r="AV8" s="57"/>
      <c r="AW8" s="57"/>
      <c r="AX8" s="57"/>
      <c r="AY8" s="57">
        <f>データ!S6</f>
        <v>1709.28</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97.97</v>
      </c>
      <c r="K10" s="57"/>
      <c r="L10" s="57"/>
      <c r="M10" s="57"/>
      <c r="N10" s="57"/>
      <c r="O10" s="57"/>
      <c r="P10" s="57"/>
      <c r="Q10" s="57"/>
      <c r="R10" s="57">
        <f>データ!O6</f>
        <v>100</v>
      </c>
      <c r="S10" s="57"/>
      <c r="T10" s="57"/>
      <c r="U10" s="57"/>
      <c r="V10" s="57"/>
      <c r="W10" s="57"/>
      <c r="X10" s="57"/>
      <c r="Y10" s="57"/>
      <c r="Z10" s="65">
        <f>データ!P6</f>
        <v>2066</v>
      </c>
      <c r="AA10" s="65"/>
      <c r="AB10" s="65"/>
      <c r="AC10" s="65"/>
      <c r="AD10" s="65"/>
      <c r="AE10" s="65"/>
      <c r="AF10" s="65"/>
      <c r="AG10" s="65"/>
      <c r="AH10" s="2"/>
      <c r="AI10" s="65">
        <f>データ!T6</f>
        <v>14926</v>
      </c>
      <c r="AJ10" s="65"/>
      <c r="AK10" s="65"/>
      <c r="AL10" s="65"/>
      <c r="AM10" s="65"/>
      <c r="AN10" s="65"/>
      <c r="AO10" s="65"/>
      <c r="AP10" s="65"/>
      <c r="AQ10" s="57">
        <f>データ!U6</f>
        <v>8.02</v>
      </c>
      <c r="AR10" s="57"/>
      <c r="AS10" s="57"/>
      <c r="AT10" s="57"/>
      <c r="AU10" s="57"/>
      <c r="AV10" s="57"/>
      <c r="AW10" s="57"/>
      <c r="AX10" s="57"/>
      <c r="AY10" s="57">
        <f>データ!V6</f>
        <v>1861.1</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104</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105</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106</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243442</v>
      </c>
      <c r="D6" s="31">
        <f t="shared" si="3"/>
        <v>46</v>
      </c>
      <c r="E6" s="31">
        <f t="shared" si="3"/>
        <v>1</v>
      </c>
      <c r="F6" s="31">
        <f t="shared" si="3"/>
        <v>0</v>
      </c>
      <c r="G6" s="31">
        <f t="shared" si="3"/>
        <v>1</v>
      </c>
      <c r="H6" s="31" t="str">
        <f t="shared" si="3"/>
        <v>三重県　川越町</v>
      </c>
      <c r="I6" s="31" t="str">
        <f t="shared" si="3"/>
        <v>法適用</v>
      </c>
      <c r="J6" s="31" t="str">
        <f t="shared" si="3"/>
        <v>水道事業</v>
      </c>
      <c r="K6" s="31" t="str">
        <f t="shared" si="3"/>
        <v>末端給水事業</v>
      </c>
      <c r="L6" s="31" t="str">
        <f t="shared" si="3"/>
        <v>A7</v>
      </c>
      <c r="M6" s="32" t="str">
        <f t="shared" si="3"/>
        <v>-</v>
      </c>
      <c r="N6" s="32">
        <f t="shared" si="3"/>
        <v>97.97</v>
      </c>
      <c r="O6" s="32">
        <f t="shared" si="3"/>
        <v>100</v>
      </c>
      <c r="P6" s="32">
        <f t="shared" si="3"/>
        <v>2066</v>
      </c>
      <c r="Q6" s="32">
        <f t="shared" si="3"/>
        <v>14922</v>
      </c>
      <c r="R6" s="32">
        <f t="shared" si="3"/>
        <v>8.73</v>
      </c>
      <c r="S6" s="32">
        <f t="shared" si="3"/>
        <v>1709.28</v>
      </c>
      <c r="T6" s="32">
        <f t="shared" si="3"/>
        <v>14926</v>
      </c>
      <c r="U6" s="32">
        <f t="shared" si="3"/>
        <v>8.02</v>
      </c>
      <c r="V6" s="32">
        <f t="shared" si="3"/>
        <v>1861.1</v>
      </c>
      <c r="W6" s="33">
        <f>IF(W7="",NA(),W7)</f>
        <v>106.1</v>
      </c>
      <c r="X6" s="33">
        <f t="shared" ref="X6:AF6" si="4">IF(X7="",NA(),X7)</f>
        <v>97.55</v>
      </c>
      <c r="Y6" s="33">
        <f t="shared" si="4"/>
        <v>94.77</v>
      </c>
      <c r="Z6" s="33">
        <f t="shared" si="4"/>
        <v>100.93</v>
      </c>
      <c r="AA6" s="33">
        <f t="shared" si="4"/>
        <v>99.03</v>
      </c>
      <c r="AB6" s="33">
        <f t="shared" si="4"/>
        <v>109.08</v>
      </c>
      <c r="AC6" s="33">
        <f t="shared" si="4"/>
        <v>108.33</v>
      </c>
      <c r="AD6" s="33">
        <f t="shared" si="4"/>
        <v>107.95</v>
      </c>
      <c r="AE6" s="33">
        <f t="shared" si="4"/>
        <v>109.49</v>
      </c>
      <c r="AF6" s="33">
        <f t="shared" si="4"/>
        <v>111.06</v>
      </c>
      <c r="AG6" s="32" t="str">
        <f>IF(AG7="","",IF(AG7="-","【-】","【"&amp;SUBSTITUTE(TEXT(AG7,"#,##0.00"),"-","△")&amp;"】"))</f>
        <v>【113.56】</v>
      </c>
      <c r="AH6" s="32">
        <f>IF(AH7="",NA(),AH7)</f>
        <v>0</v>
      </c>
      <c r="AI6" s="32">
        <f t="shared" ref="AI6:AQ6" si="5">IF(AI7="",NA(),AI7)</f>
        <v>0</v>
      </c>
      <c r="AJ6" s="32">
        <f t="shared" si="5"/>
        <v>0</v>
      </c>
      <c r="AK6" s="32">
        <f t="shared" si="5"/>
        <v>0</v>
      </c>
      <c r="AL6" s="32">
        <f t="shared" si="5"/>
        <v>0</v>
      </c>
      <c r="AM6" s="33">
        <f t="shared" si="5"/>
        <v>16.09</v>
      </c>
      <c r="AN6" s="33">
        <f t="shared" si="5"/>
        <v>15.69</v>
      </c>
      <c r="AO6" s="33">
        <f t="shared" si="5"/>
        <v>13.47</v>
      </c>
      <c r="AP6" s="33">
        <f t="shared" si="5"/>
        <v>9.49</v>
      </c>
      <c r="AQ6" s="33">
        <f t="shared" si="5"/>
        <v>9.35</v>
      </c>
      <c r="AR6" s="32" t="str">
        <f>IF(AR7="","",IF(AR7="-","【-】","【"&amp;SUBSTITUTE(TEXT(AR7,"#,##0.00"),"-","△")&amp;"】"))</f>
        <v>【0.87】</v>
      </c>
      <c r="AS6" s="33">
        <f>IF(AS7="",NA(),AS7)</f>
        <v>2367.75</v>
      </c>
      <c r="AT6" s="33">
        <f t="shared" ref="AT6:BB6" si="6">IF(AT7="",NA(),AT7)</f>
        <v>1488.79</v>
      </c>
      <c r="AU6" s="33">
        <f t="shared" si="6"/>
        <v>1305.71</v>
      </c>
      <c r="AV6" s="33">
        <f t="shared" si="6"/>
        <v>969.55</v>
      </c>
      <c r="AW6" s="33">
        <f t="shared" si="6"/>
        <v>2000.79</v>
      </c>
      <c r="AX6" s="33">
        <f t="shared" si="6"/>
        <v>1128.25</v>
      </c>
      <c r="AY6" s="33">
        <f t="shared" si="6"/>
        <v>1159.4100000000001</v>
      </c>
      <c r="AZ6" s="33">
        <f t="shared" si="6"/>
        <v>1081.23</v>
      </c>
      <c r="BA6" s="33">
        <f t="shared" si="6"/>
        <v>406.37</v>
      </c>
      <c r="BB6" s="33">
        <f t="shared" si="6"/>
        <v>398.29</v>
      </c>
      <c r="BC6" s="32" t="str">
        <f>IF(BC7="","",IF(BC7="-","【-】","【"&amp;SUBSTITUTE(TEXT(BC7,"#,##0.00"),"-","△")&amp;"】"))</f>
        <v>【262.74】</v>
      </c>
      <c r="BD6" s="33">
        <f>IF(BD7="",NA(),BD7)</f>
        <v>1.7</v>
      </c>
      <c r="BE6" s="32">
        <f t="shared" ref="BE6:BM6" si="7">IF(BE7="",NA(),BE7)</f>
        <v>0</v>
      </c>
      <c r="BF6" s="32">
        <f t="shared" si="7"/>
        <v>0</v>
      </c>
      <c r="BG6" s="32">
        <f t="shared" si="7"/>
        <v>0</v>
      </c>
      <c r="BH6" s="32">
        <f t="shared" si="7"/>
        <v>0</v>
      </c>
      <c r="BI6" s="33">
        <f t="shared" si="7"/>
        <v>474.06</v>
      </c>
      <c r="BJ6" s="33">
        <f t="shared" si="7"/>
        <v>458</v>
      </c>
      <c r="BK6" s="33">
        <f t="shared" si="7"/>
        <v>443.13</v>
      </c>
      <c r="BL6" s="33">
        <f t="shared" si="7"/>
        <v>442.54</v>
      </c>
      <c r="BM6" s="33">
        <f t="shared" si="7"/>
        <v>431</v>
      </c>
      <c r="BN6" s="32" t="str">
        <f>IF(BN7="","",IF(BN7="-","【-】","【"&amp;SUBSTITUTE(TEXT(BN7,"#,##0.00"),"-","△")&amp;"】"))</f>
        <v>【276.38】</v>
      </c>
      <c r="BO6" s="33">
        <f>IF(BO7="",NA(),BO7)</f>
        <v>76.56</v>
      </c>
      <c r="BP6" s="33">
        <f t="shared" ref="BP6:BX6" si="8">IF(BP7="",NA(),BP7)</f>
        <v>76.239999999999995</v>
      </c>
      <c r="BQ6" s="33">
        <f t="shared" si="8"/>
        <v>77.52</v>
      </c>
      <c r="BR6" s="33">
        <f t="shared" si="8"/>
        <v>82.45</v>
      </c>
      <c r="BS6" s="33">
        <f t="shared" si="8"/>
        <v>88.72</v>
      </c>
      <c r="BT6" s="33">
        <f t="shared" si="8"/>
        <v>96.62</v>
      </c>
      <c r="BU6" s="33">
        <f t="shared" si="8"/>
        <v>96.27</v>
      </c>
      <c r="BV6" s="33">
        <f t="shared" si="8"/>
        <v>95.4</v>
      </c>
      <c r="BW6" s="33">
        <f t="shared" si="8"/>
        <v>98.6</v>
      </c>
      <c r="BX6" s="33">
        <f t="shared" si="8"/>
        <v>100.82</v>
      </c>
      <c r="BY6" s="32" t="str">
        <f>IF(BY7="","",IF(BY7="-","【-】","【"&amp;SUBSTITUTE(TEXT(BY7,"#,##0.00"),"-","△")&amp;"】"))</f>
        <v>【104.99】</v>
      </c>
      <c r="BZ6" s="33">
        <f>IF(BZ7="",NA(),BZ7)</f>
        <v>166.26</v>
      </c>
      <c r="CA6" s="33">
        <f t="shared" ref="CA6:CI6" si="9">IF(CA7="",NA(),CA7)</f>
        <v>167.24</v>
      </c>
      <c r="CB6" s="33">
        <f t="shared" si="9"/>
        <v>163.63</v>
      </c>
      <c r="CC6" s="33">
        <f t="shared" si="9"/>
        <v>153.08000000000001</v>
      </c>
      <c r="CD6" s="33">
        <f t="shared" si="9"/>
        <v>157.27000000000001</v>
      </c>
      <c r="CE6" s="33">
        <f t="shared" si="9"/>
        <v>184.53</v>
      </c>
      <c r="CF6" s="33">
        <f t="shared" si="9"/>
        <v>186.94</v>
      </c>
      <c r="CG6" s="33">
        <f t="shared" si="9"/>
        <v>186.15</v>
      </c>
      <c r="CH6" s="33">
        <f t="shared" si="9"/>
        <v>181.67</v>
      </c>
      <c r="CI6" s="33">
        <f t="shared" si="9"/>
        <v>179.55</v>
      </c>
      <c r="CJ6" s="32" t="str">
        <f>IF(CJ7="","",IF(CJ7="-","【-】","【"&amp;SUBSTITUTE(TEXT(CJ7,"#,##0.00"),"-","△")&amp;"】"))</f>
        <v>【163.72】</v>
      </c>
      <c r="CK6" s="33">
        <f>IF(CK7="",NA(),CK7)</f>
        <v>73.05</v>
      </c>
      <c r="CL6" s="33">
        <f t="shared" ref="CL6:CT6" si="10">IF(CL7="",NA(),CL7)</f>
        <v>73.22</v>
      </c>
      <c r="CM6" s="33">
        <f t="shared" si="10"/>
        <v>72.94</v>
      </c>
      <c r="CN6" s="33">
        <f t="shared" si="10"/>
        <v>73.27</v>
      </c>
      <c r="CO6" s="33">
        <f t="shared" si="10"/>
        <v>72.58</v>
      </c>
      <c r="CP6" s="33">
        <f t="shared" si="10"/>
        <v>52.9</v>
      </c>
      <c r="CQ6" s="33">
        <f t="shared" si="10"/>
        <v>54.51</v>
      </c>
      <c r="CR6" s="33">
        <f t="shared" si="10"/>
        <v>54.47</v>
      </c>
      <c r="CS6" s="33">
        <f t="shared" si="10"/>
        <v>53.61</v>
      </c>
      <c r="CT6" s="33">
        <f t="shared" si="10"/>
        <v>53.52</v>
      </c>
      <c r="CU6" s="32" t="str">
        <f>IF(CU7="","",IF(CU7="-","【-】","【"&amp;SUBSTITUTE(TEXT(CU7,"#,##0.00"),"-","△")&amp;"】"))</f>
        <v>【59.76】</v>
      </c>
      <c r="CV6" s="33">
        <f>IF(CV7="",NA(),CV7)</f>
        <v>92.8</v>
      </c>
      <c r="CW6" s="33">
        <f t="shared" ref="CW6:DE6" si="11">IF(CW7="",NA(),CW7)</f>
        <v>93.03</v>
      </c>
      <c r="CX6" s="33">
        <f t="shared" si="11"/>
        <v>93.64</v>
      </c>
      <c r="CY6" s="33">
        <f t="shared" si="11"/>
        <v>92.27</v>
      </c>
      <c r="CZ6" s="33">
        <f t="shared" si="11"/>
        <v>92.93</v>
      </c>
      <c r="DA6" s="33">
        <f t="shared" si="11"/>
        <v>81.63</v>
      </c>
      <c r="DB6" s="33">
        <f t="shared" si="11"/>
        <v>81.790000000000006</v>
      </c>
      <c r="DC6" s="33">
        <f t="shared" si="11"/>
        <v>81.459999999999994</v>
      </c>
      <c r="DD6" s="33">
        <f t="shared" si="11"/>
        <v>81.31</v>
      </c>
      <c r="DE6" s="33">
        <f t="shared" si="11"/>
        <v>81.459999999999994</v>
      </c>
      <c r="DF6" s="32" t="str">
        <f>IF(DF7="","",IF(DF7="-","【-】","【"&amp;SUBSTITUTE(TEXT(DF7,"#,##0.00"),"-","△")&amp;"】"))</f>
        <v>【89.95】</v>
      </c>
      <c r="DG6" s="33">
        <f>IF(DG7="",NA(),DG7)</f>
        <v>36.18</v>
      </c>
      <c r="DH6" s="33">
        <f t="shared" ref="DH6:DP6" si="12">IF(DH7="",NA(),DH7)</f>
        <v>38.01</v>
      </c>
      <c r="DI6" s="33">
        <f t="shared" si="12"/>
        <v>39.33</v>
      </c>
      <c r="DJ6" s="33">
        <f t="shared" si="12"/>
        <v>50.31</v>
      </c>
      <c r="DK6" s="33">
        <f t="shared" si="12"/>
        <v>50.59</v>
      </c>
      <c r="DL6" s="33">
        <f t="shared" si="12"/>
        <v>37.25</v>
      </c>
      <c r="DM6" s="33">
        <f t="shared" si="12"/>
        <v>37.799999999999997</v>
      </c>
      <c r="DN6" s="33">
        <f t="shared" si="12"/>
        <v>38.520000000000003</v>
      </c>
      <c r="DO6" s="33">
        <f t="shared" si="12"/>
        <v>46.67</v>
      </c>
      <c r="DP6" s="33">
        <f t="shared" si="12"/>
        <v>47.7</v>
      </c>
      <c r="DQ6" s="32" t="str">
        <f>IF(DQ7="","",IF(DQ7="-","【-】","【"&amp;SUBSTITUTE(TEXT(DQ7,"#,##0.00"),"-","△")&amp;"】"))</f>
        <v>【47.18】</v>
      </c>
      <c r="DR6" s="33">
        <f>IF(DR7="",NA(),DR7)</f>
        <v>5.19</v>
      </c>
      <c r="DS6" s="33">
        <f t="shared" ref="DS6:EA6" si="13">IF(DS7="",NA(),DS7)</f>
        <v>5.52</v>
      </c>
      <c r="DT6" s="33">
        <f t="shared" si="13"/>
        <v>5.64</v>
      </c>
      <c r="DU6" s="33">
        <f t="shared" si="13"/>
        <v>5.85</v>
      </c>
      <c r="DV6" s="33">
        <f t="shared" si="13"/>
        <v>24.48</v>
      </c>
      <c r="DW6" s="33">
        <f t="shared" si="13"/>
        <v>7.9</v>
      </c>
      <c r="DX6" s="33">
        <f t="shared" si="13"/>
        <v>8.2200000000000006</v>
      </c>
      <c r="DY6" s="33">
        <f t="shared" si="13"/>
        <v>9.43</v>
      </c>
      <c r="DZ6" s="33">
        <f t="shared" si="13"/>
        <v>10.029999999999999</v>
      </c>
      <c r="EA6" s="33">
        <f t="shared" si="13"/>
        <v>7.26</v>
      </c>
      <c r="EB6" s="32" t="str">
        <f>IF(EB7="","",IF(EB7="-","【-】","【"&amp;SUBSTITUTE(TEXT(EB7,"#,##0.00"),"-","△")&amp;"】"))</f>
        <v>【13.18】</v>
      </c>
      <c r="EC6" s="32">
        <f>IF(EC7="",NA(),EC7)</f>
        <v>0</v>
      </c>
      <c r="ED6" s="33">
        <f t="shared" ref="ED6:EL6" si="14">IF(ED7="",NA(),ED7)</f>
        <v>0.09</v>
      </c>
      <c r="EE6" s="33">
        <f t="shared" si="14"/>
        <v>0.27</v>
      </c>
      <c r="EF6" s="33">
        <f t="shared" si="14"/>
        <v>0.3</v>
      </c>
      <c r="EG6" s="33">
        <f t="shared" si="14"/>
        <v>0.83</v>
      </c>
      <c r="EH6" s="33">
        <f t="shared" si="14"/>
        <v>0.5</v>
      </c>
      <c r="EI6" s="33">
        <f t="shared" si="14"/>
        <v>0.6</v>
      </c>
      <c r="EJ6" s="33">
        <f t="shared" si="14"/>
        <v>0.71</v>
      </c>
      <c r="EK6" s="33">
        <f t="shared" si="14"/>
        <v>0.68</v>
      </c>
      <c r="EL6" s="33">
        <f t="shared" si="14"/>
        <v>1.65</v>
      </c>
      <c r="EM6" s="32" t="str">
        <f>IF(EM7="","",IF(EM7="-","【-】","【"&amp;SUBSTITUTE(TEXT(EM7,"#,##0.00"),"-","△")&amp;"】"))</f>
        <v>【0.85】</v>
      </c>
    </row>
    <row r="7" spans="1:143" s="34" customFormat="1">
      <c r="A7" s="26"/>
      <c r="B7" s="35">
        <v>2015</v>
      </c>
      <c r="C7" s="35">
        <v>243442</v>
      </c>
      <c r="D7" s="35">
        <v>46</v>
      </c>
      <c r="E7" s="35">
        <v>1</v>
      </c>
      <c r="F7" s="35">
        <v>0</v>
      </c>
      <c r="G7" s="35">
        <v>1</v>
      </c>
      <c r="H7" s="35" t="s">
        <v>93</v>
      </c>
      <c r="I7" s="35" t="s">
        <v>94</v>
      </c>
      <c r="J7" s="35" t="s">
        <v>95</v>
      </c>
      <c r="K7" s="35" t="s">
        <v>96</v>
      </c>
      <c r="L7" s="35" t="s">
        <v>97</v>
      </c>
      <c r="M7" s="36" t="s">
        <v>98</v>
      </c>
      <c r="N7" s="36">
        <v>97.97</v>
      </c>
      <c r="O7" s="36">
        <v>100</v>
      </c>
      <c r="P7" s="36">
        <v>2066</v>
      </c>
      <c r="Q7" s="36">
        <v>14922</v>
      </c>
      <c r="R7" s="36">
        <v>8.73</v>
      </c>
      <c r="S7" s="36">
        <v>1709.28</v>
      </c>
      <c r="T7" s="36">
        <v>14926</v>
      </c>
      <c r="U7" s="36">
        <v>8.02</v>
      </c>
      <c r="V7" s="36">
        <v>1861.1</v>
      </c>
      <c r="W7" s="36">
        <v>106.1</v>
      </c>
      <c r="X7" s="36">
        <v>97.55</v>
      </c>
      <c r="Y7" s="36">
        <v>94.77</v>
      </c>
      <c r="Z7" s="36">
        <v>100.93</v>
      </c>
      <c r="AA7" s="36">
        <v>99.03</v>
      </c>
      <c r="AB7" s="36">
        <v>109.08</v>
      </c>
      <c r="AC7" s="36">
        <v>108.33</v>
      </c>
      <c r="AD7" s="36">
        <v>107.95</v>
      </c>
      <c r="AE7" s="36">
        <v>109.49</v>
      </c>
      <c r="AF7" s="36">
        <v>111.06</v>
      </c>
      <c r="AG7" s="36">
        <v>113.56</v>
      </c>
      <c r="AH7" s="36">
        <v>0</v>
      </c>
      <c r="AI7" s="36">
        <v>0</v>
      </c>
      <c r="AJ7" s="36">
        <v>0</v>
      </c>
      <c r="AK7" s="36">
        <v>0</v>
      </c>
      <c r="AL7" s="36">
        <v>0</v>
      </c>
      <c r="AM7" s="36">
        <v>16.09</v>
      </c>
      <c r="AN7" s="36">
        <v>15.69</v>
      </c>
      <c r="AO7" s="36">
        <v>13.47</v>
      </c>
      <c r="AP7" s="36">
        <v>9.49</v>
      </c>
      <c r="AQ7" s="36">
        <v>9.35</v>
      </c>
      <c r="AR7" s="36">
        <v>0.87</v>
      </c>
      <c r="AS7" s="36">
        <v>2367.75</v>
      </c>
      <c r="AT7" s="36">
        <v>1488.79</v>
      </c>
      <c r="AU7" s="36">
        <v>1305.71</v>
      </c>
      <c r="AV7" s="36">
        <v>969.55</v>
      </c>
      <c r="AW7" s="36">
        <v>2000.79</v>
      </c>
      <c r="AX7" s="36">
        <v>1128.25</v>
      </c>
      <c r="AY7" s="36">
        <v>1159.4100000000001</v>
      </c>
      <c r="AZ7" s="36">
        <v>1081.23</v>
      </c>
      <c r="BA7" s="36">
        <v>406.37</v>
      </c>
      <c r="BB7" s="36">
        <v>398.29</v>
      </c>
      <c r="BC7" s="36">
        <v>262.74</v>
      </c>
      <c r="BD7" s="36">
        <v>1.7</v>
      </c>
      <c r="BE7" s="36">
        <v>0</v>
      </c>
      <c r="BF7" s="36">
        <v>0</v>
      </c>
      <c r="BG7" s="36">
        <v>0</v>
      </c>
      <c r="BH7" s="36">
        <v>0</v>
      </c>
      <c r="BI7" s="36">
        <v>474.06</v>
      </c>
      <c r="BJ7" s="36">
        <v>458</v>
      </c>
      <c r="BK7" s="36">
        <v>443.13</v>
      </c>
      <c r="BL7" s="36">
        <v>442.54</v>
      </c>
      <c r="BM7" s="36">
        <v>431</v>
      </c>
      <c r="BN7" s="36">
        <v>276.38</v>
      </c>
      <c r="BO7" s="36">
        <v>76.56</v>
      </c>
      <c r="BP7" s="36">
        <v>76.239999999999995</v>
      </c>
      <c r="BQ7" s="36">
        <v>77.52</v>
      </c>
      <c r="BR7" s="36">
        <v>82.45</v>
      </c>
      <c r="BS7" s="36">
        <v>88.72</v>
      </c>
      <c r="BT7" s="36">
        <v>96.62</v>
      </c>
      <c r="BU7" s="36">
        <v>96.27</v>
      </c>
      <c r="BV7" s="36">
        <v>95.4</v>
      </c>
      <c r="BW7" s="36">
        <v>98.6</v>
      </c>
      <c r="BX7" s="36">
        <v>100.82</v>
      </c>
      <c r="BY7" s="36">
        <v>104.99</v>
      </c>
      <c r="BZ7" s="36">
        <v>166.26</v>
      </c>
      <c r="CA7" s="36">
        <v>167.24</v>
      </c>
      <c r="CB7" s="36">
        <v>163.63</v>
      </c>
      <c r="CC7" s="36">
        <v>153.08000000000001</v>
      </c>
      <c r="CD7" s="36">
        <v>157.27000000000001</v>
      </c>
      <c r="CE7" s="36">
        <v>184.53</v>
      </c>
      <c r="CF7" s="36">
        <v>186.94</v>
      </c>
      <c r="CG7" s="36">
        <v>186.15</v>
      </c>
      <c r="CH7" s="36">
        <v>181.67</v>
      </c>
      <c r="CI7" s="36">
        <v>179.55</v>
      </c>
      <c r="CJ7" s="36">
        <v>163.72</v>
      </c>
      <c r="CK7" s="36">
        <v>73.05</v>
      </c>
      <c r="CL7" s="36">
        <v>73.22</v>
      </c>
      <c r="CM7" s="36">
        <v>72.94</v>
      </c>
      <c r="CN7" s="36">
        <v>73.27</v>
      </c>
      <c r="CO7" s="36">
        <v>72.58</v>
      </c>
      <c r="CP7" s="36">
        <v>52.9</v>
      </c>
      <c r="CQ7" s="36">
        <v>54.51</v>
      </c>
      <c r="CR7" s="36">
        <v>54.47</v>
      </c>
      <c r="CS7" s="36">
        <v>53.61</v>
      </c>
      <c r="CT7" s="36">
        <v>53.52</v>
      </c>
      <c r="CU7" s="36">
        <v>59.76</v>
      </c>
      <c r="CV7" s="36">
        <v>92.8</v>
      </c>
      <c r="CW7" s="36">
        <v>93.03</v>
      </c>
      <c r="CX7" s="36">
        <v>93.64</v>
      </c>
      <c r="CY7" s="36">
        <v>92.27</v>
      </c>
      <c r="CZ7" s="36">
        <v>92.93</v>
      </c>
      <c r="DA7" s="36">
        <v>81.63</v>
      </c>
      <c r="DB7" s="36">
        <v>81.790000000000006</v>
      </c>
      <c r="DC7" s="36">
        <v>81.459999999999994</v>
      </c>
      <c r="DD7" s="36">
        <v>81.31</v>
      </c>
      <c r="DE7" s="36">
        <v>81.459999999999994</v>
      </c>
      <c r="DF7" s="36">
        <v>89.95</v>
      </c>
      <c r="DG7" s="36">
        <v>36.18</v>
      </c>
      <c r="DH7" s="36">
        <v>38.01</v>
      </c>
      <c r="DI7" s="36">
        <v>39.33</v>
      </c>
      <c r="DJ7" s="36">
        <v>50.31</v>
      </c>
      <c r="DK7" s="36">
        <v>50.59</v>
      </c>
      <c r="DL7" s="36">
        <v>37.25</v>
      </c>
      <c r="DM7" s="36">
        <v>37.799999999999997</v>
      </c>
      <c r="DN7" s="36">
        <v>38.520000000000003</v>
      </c>
      <c r="DO7" s="36">
        <v>46.67</v>
      </c>
      <c r="DP7" s="36">
        <v>47.7</v>
      </c>
      <c r="DQ7" s="36">
        <v>47.18</v>
      </c>
      <c r="DR7" s="36">
        <v>5.19</v>
      </c>
      <c r="DS7" s="36">
        <v>5.52</v>
      </c>
      <c r="DT7" s="36">
        <v>5.64</v>
      </c>
      <c r="DU7" s="36">
        <v>5.85</v>
      </c>
      <c r="DV7" s="36">
        <v>24.48</v>
      </c>
      <c r="DW7" s="36">
        <v>7.9</v>
      </c>
      <c r="DX7" s="36">
        <v>8.2200000000000006</v>
      </c>
      <c r="DY7" s="36">
        <v>9.43</v>
      </c>
      <c r="DZ7" s="36">
        <v>10.029999999999999</v>
      </c>
      <c r="EA7" s="36">
        <v>7.26</v>
      </c>
      <c r="EB7" s="36">
        <v>13.18</v>
      </c>
      <c r="EC7" s="36">
        <v>0</v>
      </c>
      <c r="ED7" s="36">
        <v>0.09</v>
      </c>
      <c r="EE7" s="36">
        <v>0.27</v>
      </c>
      <c r="EF7" s="36">
        <v>0.3</v>
      </c>
      <c r="EG7" s="36">
        <v>0.83</v>
      </c>
      <c r="EH7" s="36">
        <v>0.5</v>
      </c>
      <c r="EI7" s="36">
        <v>0.6</v>
      </c>
      <c r="EJ7" s="36">
        <v>0.71</v>
      </c>
      <c r="EK7" s="36">
        <v>0.68</v>
      </c>
      <c r="EL7" s="36">
        <v>1.65</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2017-02-08T23:52:34Z</cp:lastPrinted>
  <dcterms:created xsi:type="dcterms:W3CDTF">2017-02-01T08:43:43Z</dcterms:created>
  <dcterms:modified xsi:type="dcterms:W3CDTF">2017-02-22T02:06:34Z</dcterms:modified>
</cp:coreProperties>
</file>