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<sst xmlns="http://schemas.openxmlformats.org/spreadsheetml/2006/main" count="217" uniqueCount="107">
  <si>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</si>
  <si>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</si>
  <si>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</si>
  <si>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</si>
  <si>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</si>
  <si>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</si>
  <si>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</si>
  <si>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</si>
  <si>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</si>
  <si>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</si>
  <si>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</si>
  <si>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</si>
  <si>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</si>
  <si>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</si>
  <si>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</si>
  <si>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</si>
  <si>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</si>
  <si>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</si>
  <si>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</si>
  <si>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</si>
  <si>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</si>
  <si>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</si>
  <si>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</si>
  <si>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</si>
  <si>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</si>
  <si>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</si>
  <si>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</si>
  <si>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</si>
  <si>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</si>
  <si>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</si>
  <si>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</si>
  <si>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</si>
  <si>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</si>
  <si>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</si>
  <si>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</si>
  <si>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</si>
  <si>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</si>
  <si>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</si>
  <si>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</si>
  <si>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</si>
  <si>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</si>
  <si>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</si>
  <si>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</si>
  <si>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</si>
  <si>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</si>
  <si>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</si>
  <si>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</si>
  <si>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</si>
  <si>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</si>
  <si>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</si>
  <si>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</si>
  <si>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</si>
  <si>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</si>
  <si>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</si>
  <si>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</si>
  <si>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</si>
  <si>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</si>
  <si>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</si>
  <si>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</si>
  <si>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</si>
  <si>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</si>
  <si>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</si>
  <si>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</si>
  <si>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</si>
  <si>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</si>
  <si>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</si>
  <si>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</si>
  <si>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</si>
  <si>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</si>
  <si>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</si>
  <si>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</si>
  <si>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</si>
  <si>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</si>
  <si>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</si>
  <si>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</si>
  <si>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</si>
  <si>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</si>
  <si>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</si>
  <si>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</si>
  <si>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</si>
  <si>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</si>
  <si>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</si>
  <si>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</si>
  <si>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</si>
  <si>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</si>
  <si>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</si>
  <si>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</si>
  <si>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</si>
  <si>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</si>
  <si>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</si>
  <si>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</si>
  <si>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</si>
  <si>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</si>
  <si>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菰野町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</si>
  <si>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</si>
  <si>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</si>
  <si>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</si>
  <si>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</si>
  <si>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</si>
  <si>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</si>
  <si>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</si>
  <si>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</si>
  <si>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</si>
  <si>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</si>
  <si>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27年度決算における経営状況については、累積欠損金もなく、給水収益に対する企業債残高の割合で、低い方が健全性が高いとされる企業債残高対給水収益比率についても全国平均より低くなっている状況です。
　また、単年度の収支が黒字であることを示すために100％以上が求められる経常収支比率は、100％は超えているものの、全国平均よりは低い状況です。その他100％以上が求められる短期的な債務に対する支払能力を示す流動比率、給水にかかる費用がどの程度水道料金で賄えるかを表わす料金回収率についても100％を超えております。
　次に、有収水量1㎥あたりの費用を表わし、低い方が良いとされる給水原価については、水質にも恵まれていることもあり全国平均や類似団体平均値と比較しても費用がかかっていないことを示しております。
　最後に、一日配水能力に対する一日平均配水量の割合を示す施設利用率と施設の稼働率が給水収益に反映されているかを示す有収率については全国平均より少し下回っております。一般的には、施設利用率は高い方が望まれますが、災害時等のバックアップも見込んでおります。有収率については、100％に近づけていく必要があるため、漏水調査や管路の更新を継続して行う必要があります。
　</t>
    <phoneticPr fontId="4"/>
  </si>
  <si>
    <t xml:space="preserve">  有形固定資産減価償却率とは、有形固定資産のうち償却対象資産の減価償却がどの程度進んでいるかを表わす指標で、数値が高いほど法定耐用年数が近づいていることを示している。管路経年化率とは、法定耐用年数を超えた管路延長を示す指標である。当町の場合、全国平均や類似団体より減価償却が進んでいる資産が多く、しかも法定耐用年数を経過した資産が少ないため、今後類似団体等より急速に法定耐用年数を迎える資産が多いことを意味しています。
　管路更新率については、当該年度に更新した管路延長を表わす指標で、全国平均よりは低いものの類似団体平均値よりは高くなっています。</t>
    <phoneticPr fontId="4"/>
  </si>
  <si>
    <t>　平成27年度決算においては健全な状況であるものの、平成28年度からは水道料金収入の減少が見込まれています。こうした中で、有形固定資産減価償却率が高いため、今後の水道施設の更新需要に適切に対応していくために、水道料金の設定について検討し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</si>
</sst>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c:v>
                </c:pt>
                <c:pt idx="1">
                  <c:v>0.66</c:v>
                </c:pt>
                <c:pt idx="2">
                  <c:v>1.59</c:v>
                </c:pt>
                <c:pt idx="3">
                  <c:v>1.04</c:v>
                </c:pt>
                <c:pt idx="4">
                  <c:v>0.73</c:v>
                </c:pt>
              </c:numCache>
            </c:numRef>
          </c:val>
        </c:ser>
        <c:dLbls>
          <c:showLegendKey val="0"/>
          <c:showVal val="0"/>
          <c:showCatName val="0"/>
          <c:showSerName val="0"/>
          <c:showPercent val="0"/>
          <c:showBubbleSize val="0"/>
        </c:dLbls>
        <c:gapWidth val="150"/>
        <c:axId val="89520000"/>
        <c:axId val="8982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89520000"/>
        <c:axId val="89825280"/>
      </c:lineChart>
      <c:dateAx>
        <c:axId val="89520000"/>
        <c:scaling>
          <c:orientation val="minMax"/>
        </c:scaling>
        <c:delete val="1"/>
        <c:axPos val="b"/>
        <c:numFmt formatCode="ge" sourceLinked="1"/>
        <c:majorTickMark val="none"/>
        <c:minorTickMark val="none"/>
        <c:tickLblPos val="none"/>
        <c:crossAx val="89825280"/>
        <c:crosses val="autoZero"/>
        <c:auto val="1"/>
        <c:lblOffset val="100"/>
        <c:baseTimeUnit val="years"/>
      </c:dateAx>
      <c:valAx>
        <c:axId val="898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69.03</c:v>
                </c:pt>
                <c:pt idx="1">
                  <c:v>68.66</c:v>
                </c:pt>
                <c:pt idx="2">
                  <c:v>59.35</c:v>
                </c:pt>
                <c:pt idx="3">
                  <c:v>58.32</c:v>
                </c:pt>
                <c:pt idx="4">
                  <c:v>58.3</c:v>
                </c:pt>
              </c:numCache>
            </c:numRef>
          </c:val>
        </c:ser>
        <c:dLbls>
          <c:showLegendKey val="0"/>
          <c:showVal val="0"/>
          <c:showCatName val="0"/>
          <c:showSerName val="0"/>
          <c:showPercent val="0"/>
          <c:showBubbleSize val="0"/>
        </c:dLbls>
        <c:gapWidth val="150"/>
        <c:axId val="93826048"/>
        <c:axId val="9391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93826048"/>
        <c:axId val="93914240"/>
      </c:lineChart>
      <c:dateAx>
        <c:axId val="93826048"/>
        <c:scaling>
          <c:orientation val="minMax"/>
        </c:scaling>
        <c:delete val="1"/>
        <c:axPos val="b"/>
        <c:numFmt formatCode="ge" sourceLinked="1"/>
        <c:majorTickMark val="none"/>
        <c:minorTickMark val="none"/>
        <c:tickLblPos val="none"/>
        <c:crossAx val="93914240"/>
        <c:crosses val="autoZero"/>
        <c:auto val="1"/>
        <c:lblOffset val="100"/>
        <c:baseTimeUnit val="years"/>
      </c:dateAx>
      <c:valAx>
        <c:axId val="939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85.67</c:v>
                </c:pt>
                <c:pt idx="1">
                  <c:v>87.13</c:v>
                </c:pt>
                <c:pt idx="2">
                  <c:v>85.16</c:v>
                </c:pt>
                <c:pt idx="3">
                  <c:v>85.07</c:v>
                </c:pt>
                <c:pt idx="4">
                  <c:v>86.09</c:v>
                </c:pt>
              </c:numCache>
            </c:numRef>
          </c:val>
        </c:ser>
        <c:dLbls>
          <c:showLegendKey val="0"/>
          <c:showVal val="0"/>
          <c:showCatName val="0"/>
          <c:showSerName val="0"/>
          <c:showPercent val="0"/>
          <c:showBubbleSize val="0"/>
        </c:dLbls>
        <c:gapWidth val="150"/>
        <c:axId val="93964928"/>
        <c:axId val="939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93964928"/>
        <c:axId val="93967104"/>
      </c:lineChart>
      <c:dateAx>
        <c:axId val="93964928"/>
        <c:scaling>
          <c:orientation val="minMax"/>
        </c:scaling>
        <c:delete val="1"/>
        <c:axPos val="b"/>
        <c:numFmt formatCode="ge" sourceLinked="1"/>
        <c:majorTickMark val="none"/>
        <c:minorTickMark val="none"/>
        <c:tickLblPos val="none"/>
        <c:crossAx val="93967104"/>
        <c:crosses val="autoZero"/>
        <c:auto val="1"/>
        <c:lblOffset val="100"/>
        <c:baseTimeUnit val="years"/>
      </c:dateAx>
      <c:valAx>
        <c:axId val="939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103.65</c:v>
                </c:pt>
                <c:pt idx="1">
                  <c:v>110.07</c:v>
                </c:pt>
                <c:pt idx="2">
                  <c:v>106.46</c:v>
                </c:pt>
                <c:pt idx="3">
                  <c:v>114.2</c:v>
                </c:pt>
                <c:pt idx="4">
                  <c:v>111.84</c:v>
                </c:pt>
              </c:numCache>
            </c:numRef>
          </c:val>
        </c:ser>
        <c:dLbls>
          <c:showLegendKey val="0"/>
          <c:showVal val="0"/>
          <c:showCatName val="0"/>
          <c:showSerName val="0"/>
          <c:showPercent val="0"/>
          <c:showBubbleSize val="0"/>
        </c:dLbls>
        <c:gapWidth val="150"/>
        <c:axId val="89662976"/>
        <c:axId val="8966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89662976"/>
        <c:axId val="89664896"/>
      </c:lineChart>
      <c:dateAx>
        <c:axId val="89662976"/>
        <c:scaling>
          <c:orientation val="minMax"/>
        </c:scaling>
        <c:delete val="1"/>
        <c:axPos val="b"/>
        <c:numFmt formatCode="ge" sourceLinked="1"/>
        <c:majorTickMark val="none"/>
        <c:minorTickMark val="none"/>
        <c:tickLblPos val="none"/>
        <c:crossAx val="89664896"/>
        <c:crosses val="autoZero"/>
        <c:auto val="1"/>
        <c:lblOffset val="100"/>
        <c:baseTimeUnit val="years"/>
      </c:dateAx>
      <c:valAx>
        <c:axId val="89664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6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46.68</c:v>
                </c:pt>
                <c:pt idx="1">
                  <c:v>48.32</c:v>
                </c:pt>
                <c:pt idx="2">
                  <c:v>49.48</c:v>
                </c:pt>
                <c:pt idx="3">
                  <c:v>49.64</c:v>
                </c:pt>
                <c:pt idx="4">
                  <c:v>50.21</c:v>
                </c:pt>
              </c:numCache>
            </c:numRef>
          </c:val>
        </c:ser>
        <c:dLbls>
          <c:showLegendKey val="0"/>
          <c:showVal val="0"/>
          <c:showCatName val="0"/>
          <c:showSerName val="0"/>
          <c:showPercent val="0"/>
          <c:showBubbleSize val="0"/>
        </c:dLbls>
        <c:gapWidth val="150"/>
        <c:axId val="89704320"/>
        <c:axId val="897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89704320"/>
        <c:axId val="89706496"/>
      </c:lineChart>
      <c:dateAx>
        <c:axId val="89704320"/>
        <c:scaling>
          <c:orientation val="minMax"/>
        </c:scaling>
        <c:delete val="1"/>
        <c:axPos val="b"/>
        <c:numFmt formatCode="ge" sourceLinked="1"/>
        <c:majorTickMark val="none"/>
        <c:minorTickMark val="none"/>
        <c:tickLblPos val="none"/>
        <c:crossAx val="89706496"/>
        <c:crosses val="autoZero"/>
        <c:auto val="1"/>
        <c:lblOffset val="100"/>
        <c:baseTimeUnit val="years"/>
      </c:dateAx>
      <c:valAx>
        <c:axId val="897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1.73</c:v>
                </c:pt>
                <c:pt idx="1">
                  <c:v>2.59</c:v>
                </c:pt>
                <c:pt idx="2">
                  <c:v>3.29</c:v>
                </c:pt>
                <c:pt idx="3">
                  <c:v>3.18</c:v>
                </c:pt>
                <c:pt idx="4">
                  <c:v>2.63</c:v>
                </c:pt>
              </c:numCache>
            </c:numRef>
          </c:val>
        </c:ser>
        <c:dLbls>
          <c:showLegendKey val="0"/>
          <c:showVal val="0"/>
          <c:showCatName val="0"/>
          <c:showSerName val="0"/>
          <c:showPercent val="0"/>
          <c:showBubbleSize val="0"/>
        </c:dLbls>
        <c:gapWidth val="150"/>
        <c:axId val="89884160"/>
        <c:axId val="8988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89884160"/>
        <c:axId val="89886080"/>
      </c:lineChart>
      <c:dateAx>
        <c:axId val="89884160"/>
        <c:scaling>
          <c:orientation val="minMax"/>
        </c:scaling>
        <c:delete val="1"/>
        <c:axPos val="b"/>
        <c:numFmt formatCode="ge" sourceLinked="1"/>
        <c:majorTickMark val="none"/>
        <c:minorTickMark val="none"/>
        <c:tickLblPos val="none"/>
        <c:crossAx val="89886080"/>
        <c:crosses val="autoZero"/>
        <c:auto val="1"/>
        <c:lblOffset val="100"/>
        <c:baseTimeUnit val="years"/>
      </c:dateAx>
      <c:valAx>
        <c:axId val="8988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985792"/>
        <c:axId val="939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93985792"/>
        <c:axId val="93996160"/>
      </c:lineChart>
      <c:dateAx>
        <c:axId val="93985792"/>
        <c:scaling>
          <c:orientation val="minMax"/>
        </c:scaling>
        <c:delete val="1"/>
        <c:axPos val="b"/>
        <c:numFmt formatCode="ge" sourceLinked="1"/>
        <c:majorTickMark val="none"/>
        <c:minorTickMark val="none"/>
        <c:tickLblPos val="none"/>
        <c:crossAx val="93996160"/>
        <c:crosses val="autoZero"/>
        <c:auto val="1"/>
        <c:lblOffset val="100"/>
        <c:baseTimeUnit val="years"/>
      </c:dateAx>
      <c:valAx>
        <c:axId val="93996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9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1134.8499999999999</c:v>
                </c:pt>
                <c:pt idx="1">
                  <c:v>1193.82</c:v>
                </c:pt>
                <c:pt idx="2">
                  <c:v>1216.83</c:v>
                </c:pt>
                <c:pt idx="3">
                  <c:v>330.67</c:v>
                </c:pt>
                <c:pt idx="4">
                  <c:v>355.51</c:v>
                </c:pt>
              </c:numCache>
            </c:numRef>
          </c:val>
        </c:ser>
        <c:dLbls>
          <c:showLegendKey val="0"/>
          <c:showVal val="0"/>
          <c:showCatName val="0"/>
          <c:showSerName val="0"/>
          <c:showPercent val="0"/>
          <c:showBubbleSize val="0"/>
        </c:dLbls>
        <c:gapWidth val="150"/>
        <c:axId val="94028928"/>
        <c:axId val="940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94028928"/>
        <c:axId val="94030848"/>
      </c:lineChart>
      <c:dateAx>
        <c:axId val="94028928"/>
        <c:scaling>
          <c:orientation val="minMax"/>
        </c:scaling>
        <c:delete val="1"/>
        <c:axPos val="b"/>
        <c:numFmt formatCode="ge" sourceLinked="1"/>
        <c:majorTickMark val="none"/>
        <c:minorTickMark val="none"/>
        <c:tickLblPos val="none"/>
        <c:crossAx val="94030848"/>
        <c:crosses val="autoZero"/>
        <c:auto val="1"/>
        <c:lblOffset val="100"/>
        <c:baseTimeUnit val="years"/>
      </c:dateAx>
      <c:valAx>
        <c:axId val="9403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0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188.04</c:v>
                </c:pt>
                <c:pt idx="1">
                  <c:v>171.09</c:v>
                </c:pt>
                <c:pt idx="2">
                  <c:v>154.04</c:v>
                </c:pt>
                <c:pt idx="3">
                  <c:v>139.57</c:v>
                </c:pt>
                <c:pt idx="4">
                  <c:v>131.30000000000001</c:v>
                </c:pt>
              </c:numCache>
            </c:numRef>
          </c:val>
        </c:ser>
        <c:dLbls>
          <c:showLegendKey val="0"/>
          <c:showVal val="0"/>
          <c:showCatName val="0"/>
          <c:showSerName val="0"/>
          <c:showPercent val="0"/>
          <c:showBubbleSize val="0"/>
        </c:dLbls>
        <c:gapWidth val="150"/>
        <c:axId val="93733632"/>
        <c:axId val="937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93733632"/>
        <c:axId val="93735552"/>
      </c:lineChart>
      <c:dateAx>
        <c:axId val="93733632"/>
        <c:scaling>
          <c:orientation val="minMax"/>
        </c:scaling>
        <c:delete val="1"/>
        <c:axPos val="b"/>
        <c:numFmt formatCode="ge" sourceLinked="1"/>
        <c:majorTickMark val="none"/>
        <c:minorTickMark val="none"/>
        <c:tickLblPos val="none"/>
        <c:crossAx val="93735552"/>
        <c:crosses val="autoZero"/>
        <c:auto val="1"/>
        <c:lblOffset val="100"/>
        <c:baseTimeUnit val="years"/>
      </c:dateAx>
      <c:valAx>
        <c:axId val="93735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7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98.73</c:v>
                </c:pt>
                <c:pt idx="1">
                  <c:v>105.19</c:v>
                </c:pt>
                <c:pt idx="2">
                  <c:v>101.92</c:v>
                </c:pt>
                <c:pt idx="3">
                  <c:v>113.15</c:v>
                </c:pt>
                <c:pt idx="4">
                  <c:v>110.15</c:v>
                </c:pt>
              </c:numCache>
            </c:numRef>
          </c:val>
        </c:ser>
        <c:dLbls>
          <c:showLegendKey val="0"/>
          <c:showVal val="0"/>
          <c:showCatName val="0"/>
          <c:showSerName val="0"/>
          <c:showPercent val="0"/>
          <c:showBubbleSize val="0"/>
        </c:dLbls>
        <c:gapWidth val="150"/>
        <c:axId val="93774208"/>
        <c:axId val="9377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93774208"/>
        <c:axId val="93776128"/>
      </c:lineChart>
      <c:dateAx>
        <c:axId val="93774208"/>
        <c:scaling>
          <c:orientation val="minMax"/>
        </c:scaling>
        <c:delete val="1"/>
        <c:axPos val="b"/>
        <c:numFmt formatCode="ge" sourceLinked="1"/>
        <c:majorTickMark val="none"/>
        <c:minorTickMark val="none"/>
        <c:tickLblPos val="none"/>
        <c:crossAx val="93776128"/>
        <c:crosses val="autoZero"/>
        <c:auto val="1"/>
        <c:lblOffset val="100"/>
        <c:baseTimeUnit val="years"/>
      </c:dateAx>
      <c:valAx>
        <c:axId val="9377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153.25</c:v>
                </c:pt>
                <c:pt idx="1">
                  <c:v>143.03</c:v>
                </c:pt>
                <c:pt idx="2">
                  <c:v>147.88999999999999</c:v>
                </c:pt>
                <c:pt idx="3">
                  <c:v>133.82</c:v>
                </c:pt>
                <c:pt idx="4">
                  <c:v>126.76</c:v>
                </c:pt>
              </c:numCache>
            </c:numRef>
          </c:val>
        </c:ser>
        <c:dLbls>
          <c:showLegendKey val="0"/>
          <c:showVal val="0"/>
          <c:showCatName val="0"/>
          <c:showSerName val="0"/>
          <c:showPercent val="0"/>
          <c:showBubbleSize val="0"/>
        </c:dLbls>
        <c:gapWidth val="150"/>
        <c:axId val="93805952"/>
        <c:axId val="9380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93805952"/>
        <c:axId val="93808128"/>
      </c:lineChart>
      <c:dateAx>
        <c:axId val="93805952"/>
        <c:scaling>
          <c:orientation val="minMax"/>
        </c:scaling>
        <c:delete val="1"/>
        <c:axPos val="b"/>
        <c:numFmt formatCode="ge" sourceLinked="1"/>
        <c:majorTickMark val="none"/>
        <c:minorTickMark val="none"/>
        <c:tickLblPos val="none"/>
        <c:crossAx val="93808128"/>
        <c:crosses val="autoZero"/>
        <c:auto val="1"/>
        <c:lblOffset val="100"/>
        <c:baseTimeUnit val="years"/>
      </c:dateAx>
      <c:valAx>
        <c:axId val="938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三重県　菰野町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41560</v>
      </c>
      <c r="AJ8" s="56"/>
      <c r="AK8" s="56"/>
      <c r="AL8" s="56"/>
      <c r="AM8" s="56"/>
      <c r="AN8" s="56"/>
      <c r="AO8" s="56"/>
      <c r="AP8" s="57"/>
      <c r="AQ8" s="47">
        <f>データ!R6</f>
        <v>107.01</v>
      </c>
      <c r="AR8" s="47"/>
      <c r="AS8" s="47"/>
      <c r="AT8" s="47"/>
      <c r="AU8" s="47"/>
      <c r="AV8" s="47"/>
      <c r="AW8" s="47"/>
      <c r="AX8" s="47"/>
      <c r="AY8" s="47">
        <f>データ!S6</f>
        <v>388.37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83.49</v>
      </c>
      <c r="K10" s="47"/>
      <c r="L10" s="47"/>
      <c r="M10" s="47"/>
      <c r="N10" s="47"/>
      <c r="O10" s="47"/>
      <c r="P10" s="47"/>
      <c r="Q10" s="47"/>
      <c r="R10" s="47">
        <f>データ!O6</f>
        <v>99.36</v>
      </c>
      <c r="S10" s="47"/>
      <c r="T10" s="47"/>
      <c r="U10" s="47"/>
      <c r="V10" s="47"/>
      <c r="W10" s="47"/>
      <c r="X10" s="47"/>
      <c r="Y10" s="47"/>
      <c r="Z10" s="78">
        <f>データ!P6</f>
        <v>1998</v>
      </c>
      <c r="AA10" s="78"/>
      <c r="AB10" s="78"/>
      <c r="AC10" s="78"/>
      <c r="AD10" s="78"/>
      <c r="AE10" s="78"/>
      <c r="AF10" s="78"/>
      <c r="AG10" s="78"/>
      <c r="AH10" s="2"/>
      <c r="AI10" s="78">
        <f>データ!T6</f>
        <v>41275</v>
      </c>
      <c r="AJ10" s="78"/>
      <c r="AK10" s="78"/>
      <c r="AL10" s="78"/>
      <c r="AM10" s="78"/>
      <c r="AN10" s="78"/>
      <c r="AO10" s="78"/>
      <c r="AP10" s="78"/>
      <c r="AQ10" s="47">
        <f>データ!U6</f>
        <v>45.65</v>
      </c>
      <c r="AR10" s="47"/>
      <c r="AS10" s="47"/>
      <c r="AT10" s="47"/>
      <c r="AU10" s="47"/>
      <c r="AV10" s="47"/>
      <c r="AW10" s="47"/>
      <c r="AX10" s="47"/>
      <c r="AY10" s="47">
        <f>データ!V6</f>
        <v>904.16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243418</v>
      </c>
      <c r="D6" s="31">
        <f t="shared" si="3"/>
        <v>46</v>
      </c>
      <c r="E6" s="31">
        <f t="shared" si="3"/>
        <v>1</v>
      </c>
      <c r="F6" s="31">
        <f t="shared" si="3"/>
        <v>0</v>
      </c>
      <c r="G6" s="31">
        <f t="shared" si="3"/>
        <v>1</v>
      </c>
      <c r="H6" s="31" t="str">
        <f t="shared" si="3"/>
        <v>三重県　菰野町</v>
      </c>
      <c r="I6" s="31" t="str">
        <f t="shared" si="3"/>
        <v>法適用</v>
      </c>
      <c r="J6" s="31" t="str">
        <f t="shared" si="3"/>
        <v>水道事業</v>
      </c>
      <c r="K6" s="31" t="str">
        <f t="shared" si="3"/>
        <v>末端給水事業</v>
      </c>
      <c r="L6" s="31" t="str">
        <f t="shared" si="3"/>
        <v>A5</v>
      </c>
      <c r="M6" s="32" t="str">
        <f t="shared" si="3"/>
        <v>-</v>
      </c>
      <c r="N6" s="32">
        <f t="shared" si="3"/>
        <v>83.49</v>
      </c>
      <c r="O6" s="32">
        <f t="shared" si="3"/>
        <v>99.36</v>
      </c>
      <c r="P6" s="32">
        <f t="shared" si="3"/>
        <v>1998</v>
      </c>
      <c r="Q6" s="32">
        <f t="shared" si="3"/>
        <v>41560</v>
      </c>
      <c r="R6" s="32">
        <f t="shared" si="3"/>
        <v>107.01</v>
      </c>
      <c r="S6" s="32">
        <f t="shared" si="3"/>
        <v>388.37</v>
      </c>
      <c r="T6" s="32">
        <f t="shared" si="3"/>
        <v>41275</v>
      </c>
      <c r="U6" s="32">
        <f t="shared" si="3"/>
        <v>45.65</v>
      </c>
      <c r="V6" s="32">
        <f t="shared" si="3"/>
        <v>904.16</v>
      </c>
      <c r="W6" s="33">
        <f>IF(W7="",NA(),W7)</f>
        <v>103.65</v>
      </c>
      <c r="X6" s="33">
        <f t="shared" ref="X6:AF6" si="4">IF(X7="",NA(),X7)</f>
        <v>110.07</v>
      </c>
      <c r="Y6" s="33">
        <f t="shared" si="4"/>
        <v>106.46</v>
      </c>
      <c r="Z6" s="33">
        <f t="shared" si="4"/>
        <v>114.2</v>
      </c>
      <c r="AA6" s="33">
        <f t="shared" si="4"/>
        <v>111.84</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1134.8499999999999</v>
      </c>
      <c r="AT6" s="33">
        <f t="shared" ref="AT6:BB6" si="6">IF(AT7="",NA(),AT7)</f>
        <v>1193.82</v>
      </c>
      <c r="AU6" s="33">
        <f t="shared" si="6"/>
        <v>1216.83</v>
      </c>
      <c r="AV6" s="33">
        <f t="shared" si="6"/>
        <v>330.67</v>
      </c>
      <c r="AW6" s="33">
        <f t="shared" si="6"/>
        <v>355.51</v>
      </c>
      <c r="AX6" s="33">
        <f t="shared" si="6"/>
        <v>832.37</v>
      </c>
      <c r="AY6" s="33">
        <f t="shared" si="6"/>
        <v>852.01</v>
      </c>
      <c r="AZ6" s="33">
        <f t="shared" si="6"/>
        <v>909.68</v>
      </c>
      <c r="BA6" s="33">
        <f t="shared" si="6"/>
        <v>382.09</v>
      </c>
      <c r="BB6" s="33">
        <f t="shared" si="6"/>
        <v>371.31</v>
      </c>
      <c r="BC6" s="32" t="str">
        <f>IF(BC7="","",IF(BC7="-","【-】","【"&amp;SUBSTITUTE(TEXT(BC7,"#,##0.00"),"-","△")&amp;"】"))</f>
        <v>【262.74】</v>
      </c>
      <c r="BD6" s="33">
        <f>IF(BD7="",NA(),BD7)</f>
        <v>188.04</v>
      </c>
      <c r="BE6" s="33">
        <f t="shared" ref="BE6:BM6" si="7">IF(BE7="",NA(),BE7)</f>
        <v>171.09</v>
      </c>
      <c r="BF6" s="33">
        <f t="shared" si="7"/>
        <v>154.04</v>
      </c>
      <c r="BG6" s="33">
        <f t="shared" si="7"/>
        <v>139.57</v>
      </c>
      <c r="BH6" s="33">
        <f t="shared" si="7"/>
        <v>131.30000000000001</v>
      </c>
      <c r="BI6" s="33">
        <f t="shared" si="7"/>
        <v>403.15</v>
      </c>
      <c r="BJ6" s="33">
        <f t="shared" si="7"/>
        <v>391.4</v>
      </c>
      <c r="BK6" s="33">
        <f t="shared" si="7"/>
        <v>382.65</v>
      </c>
      <c r="BL6" s="33">
        <f t="shared" si="7"/>
        <v>385.06</v>
      </c>
      <c r="BM6" s="33">
        <f t="shared" si="7"/>
        <v>373.09</v>
      </c>
      <c r="BN6" s="32" t="str">
        <f>IF(BN7="","",IF(BN7="-","【-】","【"&amp;SUBSTITUTE(TEXT(BN7,"#,##0.00"),"-","△")&amp;"】"))</f>
        <v>【276.38】</v>
      </c>
      <c r="BO6" s="33">
        <f>IF(BO7="",NA(),BO7)</f>
        <v>98.73</v>
      </c>
      <c r="BP6" s="33">
        <f t="shared" ref="BP6:BX6" si="8">IF(BP7="",NA(),BP7)</f>
        <v>105.19</v>
      </c>
      <c r="BQ6" s="33">
        <f t="shared" si="8"/>
        <v>101.92</v>
      </c>
      <c r="BR6" s="33">
        <f t="shared" si="8"/>
        <v>113.15</v>
      </c>
      <c r="BS6" s="33">
        <f t="shared" si="8"/>
        <v>110.15</v>
      </c>
      <c r="BT6" s="33">
        <f t="shared" si="8"/>
        <v>94.86</v>
      </c>
      <c r="BU6" s="33">
        <f t="shared" si="8"/>
        <v>95.91</v>
      </c>
      <c r="BV6" s="33">
        <f t="shared" si="8"/>
        <v>96.1</v>
      </c>
      <c r="BW6" s="33">
        <f t="shared" si="8"/>
        <v>99.07</v>
      </c>
      <c r="BX6" s="33">
        <f t="shared" si="8"/>
        <v>99.99</v>
      </c>
      <c r="BY6" s="32" t="str">
        <f>IF(BY7="","",IF(BY7="-","【-】","【"&amp;SUBSTITUTE(TEXT(BY7,"#,##0.00"),"-","△")&amp;"】"))</f>
        <v>【104.99】</v>
      </c>
      <c r="BZ6" s="33">
        <f>IF(BZ7="",NA(),BZ7)</f>
        <v>153.25</v>
      </c>
      <c r="CA6" s="33">
        <f t="shared" ref="CA6:CI6" si="9">IF(CA7="",NA(),CA7)</f>
        <v>143.03</v>
      </c>
      <c r="CB6" s="33">
        <f t="shared" si="9"/>
        <v>147.88999999999999</v>
      </c>
      <c r="CC6" s="33">
        <f t="shared" si="9"/>
        <v>133.82</v>
      </c>
      <c r="CD6" s="33">
        <f t="shared" si="9"/>
        <v>126.76</v>
      </c>
      <c r="CE6" s="33">
        <f t="shared" si="9"/>
        <v>179.14</v>
      </c>
      <c r="CF6" s="33">
        <f t="shared" si="9"/>
        <v>179.29</v>
      </c>
      <c r="CG6" s="33">
        <f t="shared" si="9"/>
        <v>178.39</v>
      </c>
      <c r="CH6" s="33">
        <f t="shared" si="9"/>
        <v>173.03</v>
      </c>
      <c r="CI6" s="33">
        <f t="shared" si="9"/>
        <v>171.15</v>
      </c>
      <c r="CJ6" s="32" t="str">
        <f>IF(CJ7="","",IF(CJ7="-","【-】","【"&amp;SUBSTITUTE(TEXT(CJ7,"#,##0.00"),"-","△")&amp;"】"))</f>
        <v>【163.72】</v>
      </c>
      <c r="CK6" s="33">
        <f>IF(CK7="",NA(),CK7)</f>
        <v>69.03</v>
      </c>
      <c r="CL6" s="33">
        <f t="shared" ref="CL6:CT6" si="10">IF(CL7="",NA(),CL7)</f>
        <v>68.66</v>
      </c>
      <c r="CM6" s="33">
        <f t="shared" si="10"/>
        <v>59.35</v>
      </c>
      <c r="CN6" s="33">
        <f t="shared" si="10"/>
        <v>58.32</v>
      </c>
      <c r="CO6" s="33">
        <f t="shared" si="10"/>
        <v>58.3</v>
      </c>
      <c r="CP6" s="33">
        <f t="shared" si="10"/>
        <v>58.76</v>
      </c>
      <c r="CQ6" s="33">
        <f t="shared" si="10"/>
        <v>59.09</v>
      </c>
      <c r="CR6" s="33">
        <f t="shared" si="10"/>
        <v>59.23</v>
      </c>
      <c r="CS6" s="33">
        <f t="shared" si="10"/>
        <v>58.58</v>
      </c>
      <c r="CT6" s="33">
        <f t="shared" si="10"/>
        <v>58.53</v>
      </c>
      <c r="CU6" s="32" t="str">
        <f>IF(CU7="","",IF(CU7="-","【-】","【"&amp;SUBSTITUTE(TEXT(CU7,"#,##0.00"),"-","△")&amp;"】"))</f>
        <v>【59.76】</v>
      </c>
      <c r="CV6" s="33">
        <f>IF(CV7="",NA(),CV7)</f>
        <v>85.67</v>
      </c>
      <c r="CW6" s="33">
        <f t="shared" ref="CW6:DE6" si="11">IF(CW7="",NA(),CW7)</f>
        <v>87.13</v>
      </c>
      <c r="CX6" s="33">
        <f t="shared" si="11"/>
        <v>85.16</v>
      </c>
      <c r="CY6" s="33">
        <f t="shared" si="11"/>
        <v>85.07</v>
      </c>
      <c r="CZ6" s="33">
        <f t="shared" si="11"/>
        <v>86.09</v>
      </c>
      <c r="DA6" s="33">
        <f t="shared" si="11"/>
        <v>84.87</v>
      </c>
      <c r="DB6" s="33">
        <f t="shared" si="11"/>
        <v>85.4</v>
      </c>
      <c r="DC6" s="33">
        <f t="shared" si="11"/>
        <v>85.53</v>
      </c>
      <c r="DD6" s="33">
        <f t="shared" si="11"/>
        <v>85.23</v>
      </c>
      <c r="DE6" s="33">
        <f t="shared" si="11"/>
        <v>85.26</v>
      </c>
      <c r="DF6" s="32" t="str">
        <f>IF(DF7="","",IF(DF7="-","【-】","【"&amp;SUBSTITUTE(TEXT(DF7,"#,##0.00"),"-","△")&amp;"】"))</f>
        <v>【89.95】</v>
      </c>
      <c r="DG6" s="33">
        <f>IF(DG7="",NA(),DG7)</f>
        <v>46.68</v>
      </c>
      <c r="DH6" s="33">
        <f t="shared" ref="DH6:DP6" si="12">IF(DH7="",NA(),DH7)</f>
        <v>48.32</v>
      </c>
      <c r="DI6" s="33">
        <f t="shared" si="12"/>
        <v>49.48</v>
      </c>
      <c r="DJ6" s="33">
        <f t="shared" si="12"/>
        <v>49.64</v>
      </c>
      <c r="DK6" s="33">
        <f t="shared" si="12"/>
        <v>50.21</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1.73</v>
      </c>
      <c r="DS6" s="33">
        <f t="shared" ref="DS6:EA6" si="13">IF(DS7="",NA(),DS7)</f>
        <v>2.59</v>
      </c>
      <c r="DT6" s="33">
        <f t="shared" si="13"/>
        <v>3.29</v>
      </c>
      <c r="DU6" s="33">
        <f t="shared" si="13"/>
        <v>3.18</v>
      </c>
      <c r="DV6" s="33">
        <f t="shared" si="13"/>
        <v>2.63</v>
      </c>
      <c r="DW6" s="33">
        <f t="shared" si="13"/>
        <v>6.47</v>
      </c>
      <c r="DX6" s="33">
        <f t="shared" si="13"/>
        <v>7.8</v>
      </c>
      <c r="DY6" s="33">
        <f t="shared" si="13"/>
        <v>8.39</v>
      </c>
      <c r="DZ6" s="33">
        <f t="shared" si="13"/>
        <v>10.09</v>
      </c>
      <c r="EA6" s="33">
        <f t="shared" si="13"/>
        <v>10.54</v>
      </c>
      <c r="EB6" s="32" t="str">
        <f>IF(EB7="","",IF(EB7="-","【-】","【"&amp;SUBSTITUTE(TEXT(EB7,"#,##0.00"),"-","△")&amp;"】"))</f>
        <v>【13.18】</v>
      </c>
      <c r="EC6" s="33">
        <f>IF(EC7="",NA(),EC7)</f>
        <v>0.8</v>
      </c>
      <c r="ED6" s="33">
        <f t="shared" ref="ED6:EL6" si="14">IF(ED7="",NA(),ED7)</f>
        <v>0.66</v>
      </c>
      <c r="EE6" s="33">
        <f t="shared" si="14"/>
        <v>1.59</v>
      </c>
      <c r="EF6" s="33">
        <f t="shared" si="14"/>
        <v>1.04</v>
      </c>
      <c r="EG6" s="33">
        <f t="shared" si="14"/>
        <v>0.73</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243418</v>
      </c>
      <c r="D7" s="35">
        <v>46</v>
      </c>
      <c r="E7" s="35">
        <v>1</v>
      </c>
      <c r="F7" s="35">
        <v>0</v>
      </c>
      <c r="G7" s="35">
        <v>1</v>
      </c>
      <c r="H7" s="35" t="s">
        <v>93</v>
      </c>
      <c r="I7" s="35" t="s">
        <v>94</v>
      </c>
      <c r="J7" s="35" t="s">
        <v>95</v>
      </c>
      <c r="K7" s="35" t="s">
        <v>96</v>
      </c>
      <c r="L7" s="35" t="s">
        <v>97</v>
      </c>
      <c r="M7" s="36" t="s">
        <v>98</v>
      </c>
      <c r="N7" s="36">
        <v>83.49</v>
      </c>
      <c r="O7" s="36">
        <v>99.36</v>
      </c>
      <c r="P7" s="36">
        <v>1998</v>
      </c>
      <c r="Q7" s="36">
        <v>41560</v>
      </c>
      <c r="R7" s="36">
        <v>107.01</v>
      </c>
      <c r="S7" s="36">
        <v>388.37</v>
      </c>
      <c r="T7" s="36">
        <v>41275</v>
      </c>
      <c r="U7" s="36">
        <v>45.65</v>
      </c>
      <c r="V7" s="36">
        <v>904.16</v>
      </c>
      <c r="W7" s="36">
        <v>103.65</v>
      </c>
      <c r="X7" s="36">
        <v>110.07</v>
      </c>
      <c r="Y7" s="36">
        <v>106.46</v>
      </c>
      <c r="Z7" s="36">
        <v>114.2</v>
      </c>
      <c r="AA7" s="36">
        <v>111.84</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1134.8499999999999</v>
      </c>
      <c r="AT7" s="36">
        <v>1193.82</v>
      </c>
      <c r="AU7" s="36">
        <v>1216.83</v>
      </c>
      <c r="AV7" s="36">
        <v>330.67</v>
      </c>
      <c r="AW7" s="36">
        <v>355.51</v>
      </c>
      <c r="AX7" s="36">
        <v>832.37</v>
      </c>
      <c r="AY7" s="36">
        <v>852.01</v>
      </c>
      <c r="AZ7" s="36">
        <v>909.68</v>
      </c>
      <c r="BA7" s="36">
        <v>382.09</v>
      </c>
      <c r="BB7" s="36">
        <v>371.31</v>
      </c>
      <c r="BC7" s="36">
        <v>262.74</v>
      </c>
      <c r="BD7" s="36">
        <v>188.04</v>
      </c>
      <c r="BE7" s="36">
        <v>171.09</v>
      </c>
      <c r="BF7" s="36">
        <v>154.04</v>
      </c>
      <c r="BG7" s="36">
        <v>139.57</v>
      </c>
      <c r="BH7" s="36">
        <v>131.30000000000001</v>
      </c>
      <c r="BI7" s="36">
        <v>403.15</v>
      </c>
      <c r="BJ7" s="36">
        <v>391.4</v>
      </c>
      <c r="BK7" s="36">
        <v>382.65</v>
      </c>
      <c r="BL7" s="36">
        <v>385.06</v>
      </c>
      <c r="BM7" s="36">
        <v>373.09</v>
      </c>
      <c r="BN7" s="36">
        <v>276.38</v>
      </c>
      <c r="BO7" s="36">
        <v>98.73</v>
      </c>
      <c r="BP7" s="36">
        <v>105.19</v>
      </c>
      <c r="BQ7" s="36">
        <v>101.92</v>
      </c>
      <c r="BR7" s="36">
        <v>113.15</v>
      </c>
      <c r="BS7" s="36">
        <v>110.15</v>
      </c>
      <c r="BT7" s="36">
        <v>94.86</v>
      </c>
      <c r="BU7" s="36">
        <v>95.91</v>
      </c>
      <c r="BV7" s="36">
        <v>96.1</v>
      </c>
      <c r="BW7" s="36">
        <v>99.07</v>
      </c>
      <c r="BX7" s="36">
        <v>99.99</v>
      </c>
      <c r="BY7" s="36">
        <v>104.99</v>
      </c>
      <c r="BZ7" s="36">
        <v>153.25</v>
      </c>
      <c r="CA7" s="36">
        <v>143.03</v>
      </c>
      <c r="CB7" s="36">
        <v>147.88999999999999</v>
      </c>
      <c r="CC7" s="36">
        <v>133.82</v>
      </c>
      <c r="CD7" s="36">
        <v>126.76</v>
      </c>
      <c r="CE7" s="36">
        <v>179.14</v>
      </c>
      <c r="CF7" s="36">
        <v>179.29</v>
      </c>
      <c r="CG7" s="36">
        <v>178.39</v>
      </c>
      <c r="CH7" s="36">
        <v>173.03</v>
      </c>
      <c r="CI7" s="36">
        <v>171.15</v>
      </c>
      <c r="CJ7" s="36">
        <v>163.72</v>
      </c>
      <c r="CK7" s="36">
        <v>69.03</v>
      </c>
      <c r="CL7" s="36">
        <v>68.66</v>
      </c>
      <c r="CM7" s="36">
        <v>59.35</v>
      </c>
      <c r="CN7" s="36">
        <v>58.32</v>
      </c>
      <c r="CO7" s="36">
        <v>58.3</v>
      </c>
      <c r="CP7" s="36">
        <v>58.76</v>
      </c>
      <c r="CQ7" s="36">
        <v>59.09</v>
      </c>
      <c r="CR7" s="36">
        <v>59.23</v>
      </c>
      <c r="CS7" s="36">
        <v>58.58</v>
      </c>
      <c r="CT7" s="36">
        <v>58.53</v>
      </c>
      <c r="CU7" s="36">
        <v>59.76</v>
      </c>
      <c r="CV7" s="36">
        <v>85.67</v>
      </c>
      <c r="CW7" s="36">
        <v>87.13</v>
      </c>
      <c r="CX7" s="36">
        <v>85.16</v>
      </c>
      <c r="CY7" s="36">
        <v>85.07</v>
      </c>
      <c r="CZ7" s="36">
        <v>86.09</v>
      </c>
      <c r="DA7" s="36">
        <v>84.87</v>
      </c>
      <c r="DB7" s="36">
        <v>85.4</v>
      </c>
      <c r="DC7" s="36">
        <v>85.53</v>
      </c>
      <c r="DD7" s="36">
        <v>85.23</v>
      </c>
      <c r="DE7" s="36">
        <v>85.26</v>
      </c>
      <c r="DF7" s="36">
        <v>89.95</v>
      </c>
      <c r="DG7" s="36">
        <v>46.68</v>
      </c>
      <c r="DH7" s="36">
        <v>48.32</v>
      </c>
      <c r="DI7" s="36">
        <v>49.48</v>
      </c>
      <c r="DJ7" s="36">
        <v>49.64</v>
      </c>
      <c r="DK7" s="36">
        <v>50.21</v>
      </c>
      <c r="DL7" s="36">
        <v>35.53</v>
      </c>
      <c r="DM7" s="36">
        <v>36.36</v>
      </c>
      <c r="DN7" s="36">
        <v>37.340000000000003</v>
      </c>
      <c r="DO7" s="36">
        <v>44.31</v>
      </c>
      <c r="DP7" s="36">
        <v>45.75</v>
      </c>
      <c r="DQ7" s="36">
        <v>47.18</v>
      </c>
      <c r="DR7" s="36">
        <v>1.73</v>
      </c>
      <c r="DS7" s="36">
        <v>2.59</v>
      </c>
      <c r="DT7" s="36">
        <v>3.29</v>
      </c>
      <c r="DU7" s="36">
        <v>3.18</v>
      </c>
      <c r="DV7" s="36">
        <v>2.63</v>
      </c>
      <c r="DW7" s="36">
        <v>6.47</v>
      </c>
      <c r="DX7" s="36">
        <v>7.8</v>
      </c>
      <c r="DY7" s="36">
        <v>8.39</v>
      </c>
      <c r="DZ7" s="36">
        <v>10.09</v>
      </c>
      <c r="EA7" s="36">
        <v>10.54</v>
      </c>
      <c r="EB7" s="36">
        <v>13.18</v>
      </c>
      <c r="EC7" s="36">
        <v>0.8</v>
      </c>
      <c r="ED7" s="36">
        <v>0.66</v>
      </c>
      <c r="EE7" s="36">
        <v>1.59</v>
      </c>
      <c r="EF7" s="36">
        <v>1.04</v>
      </c>
      <c r="EG7" s="36">
        <v>0.73</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2017-02-01T08:43:41Z</dcterms:created>
  <dcterms:modified xsi:type="dcterms:W3CDTF">2017-02-22T02:06:03Z</dcterms:modified>
</cp:coreProperties>
</file>