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Y8" i="4"/>
  <c r="AQ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<sst xmlns="http://schemas.openxmlformats.org/spreadsheetml/2006/main" count="217" uniqueCount="106">
  <si>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</si>
  <si>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</si>
  <si>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</si>
  <si>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</si>
  <si>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</si>
  <si>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</si>
  <si>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</si>
  <si>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</si>
  <si>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</si>
  <si>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</si>
  <si>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</si>
  <si>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</si>
  <si>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</si>
  <si>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</si>
  <si>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</si>
  <si>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</si>
  <si>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</si>
  <si>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</si>
  <si>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</si>
  <si>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</si>
  <si>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</si>
  <si>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</si>
  <si>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</si>
  <si>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</si>
  <si>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</si>
  <si>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</si>
  <si>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</si>
  <si>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</si>
  <si>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</si>
  <si>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</si>
  <si>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</si>
  <si>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</si>
  <si>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</si>
  <si>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</si>
  <si>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</si>
  <si>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</si>
  <si>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</si>
  <si>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</si>
  <si>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</si>
  <si>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</si>
  <si>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</si>
  <si>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</si>
  <si>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</si>
  <si>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</si>
  <si>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</si>
  <si>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</si>
  <si>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</si>
  <si>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</si>
  <si>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</si>
  <si>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</si>
  <si>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</si>
  <si>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</si>
  <si>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</si>
  <si>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</si>
  <si>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</si>
  <si>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</si>
  <si>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</si>
  <si>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</si>
  <si>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</si>
  <si>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</si>
  <si>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</si>
  <si>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</si>
  <si>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</si>
  <si>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</si>
  <si>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</si>
  <si>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</si>
  <si>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</si>
  <si>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</si>
  <si>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</si>
  <si>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</si>
  <si>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</si>
  <si>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</si>
  <si>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</si>
  <si>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</si>
  <si>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</si>
  <si>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</si>
  <si>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</si>
  <si>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</si>
  <si>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</si>
  <si>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</si>
  <si>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</si>
  <si>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</si>
  <si>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</si>
  <si>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</si>
  <si>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</si>
  <si>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</si>
  <si>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</si>
  <si>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</si>
  <si>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</si>
  <si>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</si>
  <si>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</si>
  <si>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</si>
  <si>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</si>
  <si>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</si>
  <si>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</si>
  <si>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</si>
  <si>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</si>
  <si>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</si>
  <si>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</si>
  <si>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</si>
  <si>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</si>
  <si>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</si>
  <si>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</si>
  <si>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</si>
  <si>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t>①継続的に法定耐用年数の50％を超え、同規模事業体平均を上回っている。
②同規模事業体平均を上回っており、今後も増加が見込まれる。
③同規模事業体平均を下回っており、今後、管路経年化率が増加する事を踏まえ。計画的な更新が必要である。</t>
    <rPh sb="76" eb="77">
      <t>シタ</t>
    </rPh>
    <phoneticPr fontId="4"/>
  </si>
  <si>
    <t>①毎年度赤字経営が続いており、同規模事業体平均よりも下回っている。
②累積欠損金比率は同規模事業体平均よりも下回っている。
③毎年度100％を大きく上回っているため支払能力は十分備えているといえる。
④企業債は平成22年度以降発生していない。
⑤同規模事業体平均よりも上回っているが、平成23年度以降は100％を下回っている。
⑥給水原価は同規模事業体の平均値よりも低く抑えられている。
⑦継続的に同規模事業体平均を上回っている。
⑧毎年度90％を超えており、継続的に同規模事業体平均を上回っている。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</si>
</sst>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0.4</c:v>
                </c:pt>
                <c:pt idx="2">
                  <c:v>0.49</c:v>
                </c:pt>
                <c:pt idx="3">
                  <c:v>0.76</c:v>
                </c:pt>
                <c:pt idx="4">
                  <c:v>0.56000000000000005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4752"/>
        <c:axId val="3074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74752"/>
        <c:axId val="30748672"/>
      </c:lineChart>
      <c:dateAx>
        <c:axId val="3007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8672"/>
        <c:crosses val="autoZero"/>
        <c:auto val="1"/>
        <c:lblOffset val="100"/>
        <c:baseTimeUnit val="years"/>
      </c:dateAx>
      <c:valAx>
        <c:axId val="3074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7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57.88</c:v>
                </c:pt>
                <c:pt idx="2">
                  <c:v>58.16</c:v>
                </c:pt>
                <c:pt idx="3">
                  <c:v>58.34</c:v>
                </c:pt>
                <c:pt idx="4">
                  <c:v>56.64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6400"/>
        <c:axId val="312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6400"/>
        <c:axId val="31233152"/>
      </c:lineChart>
      <c:dateAx>
        <c:axId val="3120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33152"/>
        <c:crosses val="autoZero"/>
        <c:auto val="1"/>
        <c:lblOffset val="100"/>
        <c:baseTimeUnit val="years"/>
      </c:dateAx>
      <c:valAx>
        <c:axId val="312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99.1</c:v>
                </c:pt>
                <c:pt idx="1">
                  <c:v>95.92</c:v>
                </c:pt>
                <c:pt idx="2">
                  <c:v>96.64</c:v>
                </c:pt>
                <c:pt idx="3">
                  <c:v>93.68</c:v>
                </c:pt>
                <c:pt idx="4">
                  <c:v>91.91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41888"/>
        <c:axId val="315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1888"/>
        <c:axId val="31544064"/>
      </c:lineChart>
      <c:dateAx>
        <c:axId val="3154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44064"/>
        <c:crosses val="autoZero"/>
        <c:auto val="1"/>
        <c:lblOffset val="100"/>
        <c:baseTimeUnit val="years"/>
      </c:dateAx>
      <c:valAx>
        <c:axId val="315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4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96.07</c:v>
                </c:pt>
                <c:pt idx="1">
                  <c:v>99.44</c:v>
                </c:pt>
                <c:pt idx="2">
                  <c:v>98.21</c:v>
                </c:pt>
                <c:pt idx="3">
                  <c:v>99.53</c:v>
                </c:pt>
                <c:pt idx="4">
                  <c:v>98.42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8880"/>
        <c:axId val="3078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8880"/>
        <c:axId val="30780800"/>
      </c:lineChart>
      <c:dateAx>
        <c:axId val="3077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80800"/>
        <c:crosses val="autoZero"/>
        <c:auto val="1"/>
        <c:lblOffset val="100"/>
        <c:baseTimeUnit val="years"/>
      </c:dateAx>
      <c:valAx>
        <c:axId val="3078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56.99</c:v>
                </c:pt>
                <c:pt idx="1">
                  <c:v>58.72</c:v>
                </c:pt>
                <c:pt idx="2">
                  <c:v>60.36</c:v>
                </c:pt>
                <c:pt idx="3">
                  <c:v>63.24</c:v>
                </c:pt>
                <c:pt idx="4">
                  <c:v>64.67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9456"/>
        <c:axId val="3082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9456"/>
        <c:axId val="30821376"/>
      </c:lineChart>
      <c:dateAx>
        <c:axId val="3081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21376"/>
        <c:crosses val="autoZero"/>
        <c:auto val="1"/>
        <c:lblOffset val="100"/>
        <c:baseTimeUnit val="years"/>
      </c:dateAx>
      <c:valAx>
        <c:axId val="3082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1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10.52</c:v>
                </c:pt>
                <c:pt idx="1">
                  <c:v>10.52</c:v>
                </c:pt>
                <c:pt idx="2">
                  <c:v>10.52</c:v>
                </c:pt>
                <c:pt idx="3">
                  <c:v>10.48</c:v>
                </c:pt>
                <c:pt idx="4">
                  <c:v>14.87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68224"/>
        <c:axId val="3087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8224"/>
        <c:axId val="30870144"/>
      </c:lineChart>
      <c:dateAx>
        <c:axId val="3086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70144"/>
        <c:crosses val="autoZero"/>
        <c:auto val="1"/>
        <c:lblOffset val="100"/>
        <c:baseTimeUnit val="years"/>
      </c:dateAx>
      <c:valAx>
        <c:axId val="3087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6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3.39</c:v>
                </c:pt>
                <c:pt idx="1">
                  <c:v>0.65</c:v>
                </c:pt>
                <c:pt idx="2">
                  <c:v>1.94</c:v>
                </c:pt>
                <c:pt idx="3" formatCode="#,##0.00;&quot;△&quot;#,##0.00">
                  <c:v>0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7392"/>
        <c:axId val="3091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7392"/>
        <c:axId val="30917760"/>
      </c:lineChart>
      <c:dateAx>
        <c:axId val="3090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17760"/>
        <c:crosses val="autoZero"/>
        <c:auto val="1"/>
        <c:lblOffset val="100"/>
        <c:baseTimeUnit val="years"/>
      </c:dateAx>
      <c:valAx>
        <c:axId val="3091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7499.07</c:v>
                </c:pt>
                <c:pt idx="1">
                  <c:v>6801.11</c:v>
                </c:pt>
                <c:pt idx="2">
                  <c:v>5607.26</c:v>
                </c:pt>
                <c:pt idx="3">
                  <c:v>6909.39</c:v>
                </c:pt>
                <c:pt idx="4">
                  <c:v>7368.09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2448"/>
        <c:axId val="3095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52448"/>
        <c:axId val="30958720"/>
      </c:lineChart>
      <c:dateAx>
        <c:axId val="3095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58720"/>
        <c:crosses val="autoZero"/>
        <c:auto val="1"/>
        <c:lblOffset val="100"/>
        <c:baseTimeUnit val="years"/>
      </c:dateAx>
      <c:valAx>
        <c:axId val="30958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5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76640"/>
        <c:axId val="309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6640"/>
        <c:axId val="30999296"/>
      </c:lineChart>
      <c:dateAx>
        <c:axId val="3097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99296"/>
        <c:crosses val="autoZero"/>
        <c:auto val="1"/>
        <c:lblOffset val="100"/>
        <c:baseTimeUnit val="years"/>
      </c:dateAx>
      <c:valAx>
        <c:axId val="30999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7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94.53</c:v>
                </c:pt>
                <c:pt idx="1">
                  <c:v>96.7</c:v>
                </c:pt>
                <c:pt idx="2">
                  <c:v>96.06</c:v>
                </c:pt>
                <c:pt idx="3">
                  <c:v>96.84</c:v>
                </c:pt>
                <c:pt idx="4">
                  <c:v>96.28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27584"/>
        <c:axId val="3102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7584"/>
        <c:axId val="31029504"/>
      </c:lineChart>
      <c:dateAx>
        <c:axId val="3102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29504"/>
        <c:crosses val="autoZero"/>
        <c:auto val="1"/>
        <c:lblOffset val="100"/>
        <c:baseTimeUnit val="years"/>
      </c:dateAx>
      <c:valAx>
        <c:axId val="3102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2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180.23</c:v>
                </c:pt>
                <c:pt idx="1">
                  <c:v>176.34</c:v>
                </c:pt>
                <c:pt idx="2">
                  <c:v>177.73</c:v>
                </c:pt>
                <c:pt idx="3">
                  <c:v>176.12</c:v>
                </c:pt>
                <c:pt idx="4">
                  <c:v>175.97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5232"/>
        <c:axId val="3105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5232"/>
        <c:axId val="31057408"/>
      </c:lineChart>
      <c:dateAx>
        <c:axId val="3105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57408"/>
        <c:crosses val="autoZero"/>
        <c:auto val="1"/>
        <c:lblOffset val="100"/>
        <c:baseTimeUnit val="years"/>
      </c:dateAx>
      <c:valAx>
        <c:axId val="3105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5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三重県　木曽岬町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6439</v>
      </c>
      <c r="AJ8" s="75"/>
      <c r="AK8" s="75"/>
      <c r="AL8" s="75"/>
      <c r="AM8" s="75"/>
      <c r="AN8" s="75"/>
      <c r="AO8" s="75"/>
      <c r="AP8" s="76"/>
      <c r="AQ8" s="57">
        <f>データ!R6</f>
        <v>15.74</v>
      </c>
      <c r="AR8" s="57"/>
      <c r="AS8" s="57"/>
      <c r="AT8" s="57"/>
      <c r="AU8" s="57"/>
      <c r="AV8" s="57"/>
      <c r="AW8" s="57"/>
      <c r="AX8" s="57"/>
      <c r="AY8" s="57">
        <f>データ!S6</f>
        <v>409.09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99.07</v>
      </c>
      <c r="K10" s="57"/>
      <c r="L10" s="57"/>
      <c r="M10" s="57"/>
      <c r="N10" s="57"/>
      <c r="O10" s="57"/>
      <c r="P10" s="57"/>
      <c r="Q10" s="57"/>
      <c r="R10" s="57">
        <f>データ!O6</f>
        <v>100</v>
      </c>
      <c r="S10" s="57"/>
      <c r="T10" s="57"/>
      <c r="U10" s="57"/>
      <c r="V10" s="57"/>
      <c r="W10" s="57"/>
      <c r="X10" s="57"/>
      <c r="Y10" s="57"/>
      <c r="Z10" s="65">
        <f>データ!P6</f>
        <v>2700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6460</v>
      </c>
      <c r="AJ10" s="65"/>
      <c r="AK10" s="65"/>
      <c r="AL10" s="65"/>
      <c r="AM10" s="65"/>
      <c r="AN10" s="65"/>
      <c r="AO10" s="65"/>
      <c r="AP10" s="65"/>
      <c r="AQ10" s="57">
        <f>データ!U6</f>
        <v>15.72</v>
      </c>
      <c r="AR10" s="57"/>
      <c r="AS10" s="57"/>
      <c r="AT10" s="57"/>
      <c r="AU10" s="57"/>
      <c r="AV10" s="57"/>
      <c r="AW10" s="57"/>
      <c r="AX10" s="57"/>
      <c r="AY10" s="57">
        <f>データ!V6</f>
        <v>410.94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34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51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52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53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54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55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56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57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58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59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60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61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62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>
      <c r="A6" s="26" t="s">
        <v>91</v>
      </c>
      <c r="B6" s="31">
        <f>B7</f>
        <v>2015</v>
      </c>
      <c r="C6" s="31">
        <f t="shared" ref="C6:V6" si="3">C7</f>
        <v>243035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木曽岬町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99.07</v>
      </c>
      <c r="O6" s="32">
        <f t="shared" si="3"/>
        <v>100</v>
      </c>
      <c r="P6" s="32">
        <f t="shared" si="3"/>
        <v>2700</v>
      </c>
      <c r="Q6" s="32">
        <f t="shared" si="3"/>
        <v>6439</v>
      </c>
      <c r="R6" s="32">
        <f t="shared" si="3"/>
        <v>15.74</v>
      </c>
      <c r="S6" s="32">
        <f t="shared" si="3"/>
        <v>409.09</v>
      </c>
      <c r="T6" s="32">
        <f t="shared" si="3"/>
        <v>6460</v>
      </c>
      <c r="U6" s="32">
        <f t="shared" si="3"/>
        <v>15.72</v>
      </c>
      <c r="V6" s="32">
        <f t="shared" si="3"/>
        <v>410.94</v>
      </c>
      <c r="W6" s="33">
        <f>IF(W7="",NA(),W7)</f>
        <v>96.07</v>
      </c>
      <c r="X6" s="33">
        <f t="shared" ref="X6:AF6" si="4">IF(X7="",NA(),X7)</f>
        <v>99.44</v>
      </c>
      <c r="Y6" s="33">
        <f t="shared" si="4"/>
        <v>98.21</v>
      </c>
      <c r="Z6" s="33">
        <f t="shared" si="4"/>
        <v>99.53</v>
      </c>
      <c r="AA6" s="33">
        <f t="shared" si="4"/>
        <v>98.42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3">
        <f>IF(AH7="",NA(),AH7)</f>
        <v>3.39</v>
      </c>
      <c r="AI6" s="33">
        <f t="shared" ref="AI6:AQ6" si="5">IF(AI7="",NA(),AI7)</f>
        <v>0.65</v>
      </c>
      <c r="AJ6" s="33">
        <f t="shared" si="5"/>
        <v>1.94</v>
      </c>
      <c r="AK6" s="32">
        <f t="shared" si="5"/>
        <v>0</v>
      </c>
      <c r="AL6" s="33">
        <f t="shared" si="5"/>
        <v>0.09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7499.07</v>
      </c>
      <c r="AT6" s="33">
        <f t="shared" ref="AT6:BB6" si="6">IF(AT7="",NA(),AT7)</f>
        <v>6801.11</v>
      </c>
      <c r="AU6" s="33">
        <f t="shared" si="6"/>
        <v>5607.26</v>
      </c>
      <c r="AV6" s="33">
        <f t="shared" si="6"/>
        <v>6909.39</v>
      </c>
      <c r="AW6" s="33">
        <f t="shared" si="6"/>
        <v>7368.09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2">
        <f>IF(BD7="",NA(),BD7)</f>
        <v>0</v>
      </c>
      <c r="BE6" s="32">
        <f t="shared" ref="BE6:BM6" si="7">IF(BE7="",NA(),BE7)</f>
        <v>0</v>
      </c>
      <c r="BF6" s="32">
        <f t="shared" si="7"/>
        <v>0</v>
      </c>
      <c r="BG6" s="32">
        <f t="shared" si="7"/>
        <v>0</v>
      </c>
      <c r="BH6" s="32">
        <f t="shared" si="7"/>
        <v>0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94.53</v>
      </c>
      <c r="BP6" s="33">
        <f t="shared" ref="BP6:BX6" si="8">IF(BP7="",NA(),BP7)</f>
        <v>96.7</v>
      </c>
      <c r="BQ6" s="33">
        <f t="shared" si="8"/>
        <v>96.06</v>
      </c>
      <c r="BR6" s="33">
        <f t="shared" si="8"/>
        <v>96.84</v>
      </c>
      <c r="BS6" s="33">
        <f t="shared" si="8"/>
        <v>96.28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180.23</v>
      </c>
      <c r="CA6" s="33">
        <f t="shared" ref="CA6:CI6" si="9">IF(CA7="",NA(),CA7)</f>
        <v>176.34</v>
      </c>
      <c r="CB6" s="33">
        <f t="shared" si="9"/>
        <v>177.73</v>
      </c>
      <c r="CC6" s="33">
        <f t="shared" si="9"/>
        <v>176.12</v>
      </c>
      <c r="CD6" s="33">
        <f t="shared" si="9"/>
        <v>175.97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55.17</v>
      </c>
      <c r="CL6" s="33">
        <f t="shared" ref="CL6:CT6" si="10">IF(CL7="",NA(),CL7)</f>
        <v>57.88</v>
      </c>
      <c r="CM6" s="33">
        <f t="shared" si="10"/>
        <v>58.16</v>
      </c>
      <c r="CN6" s="33">
        <f t="shared" si="10"/>
        <v>58.34</v>
      </c>
      <c r="CO6" s="33">
        <f t="shared" si="10"/>
        <v>56.64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99.1</v>
      </c>
      <c r="CW6" s="33">
        <f t="shared" ref="CW6:DE6" si="11">IF(CW7="",NA(),CW7)</f>
        <v>95.92</v>
      </c>
      <c r="CX6" s="33">
        <f t="shared" si="11"/>
        <v>96.64</v>
      </c>
      <c r="CY6" s="33">
        <f t="shared" si="11"/>
        <v>93.68</v>
      </c>
      <c r="CZ6" s="33">
        <f t="shared" si="11"/>
        <v>91.91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56.99</v>
      </c>
      <c r="DH6" s="33">
        <f t="shared" ref="DH6:DP6" si="12">IF(DH7="",NA(),DH7)</f>
        <v>58.72</v>
      </c>
      <c r="DI6" s="33">
        <f t="shared" si="12"/>
        <v>60.36</v>
      </c>
      <c r="DJ6" s="33">
        <f t="shared" si="12"/>
        <v>63.24</v>
      </c>
      <c r="DK6" s="33">
        <f t="shared" si="12"/>
        <v>64.67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10.52</v>
      </c>
      <c r="DS6" s="33">
        <f t="shared" ref="DS6:EA6" si="13">IF(DS7="",NA(),DS7)</f>
        <v>10.52</v>
      </c>
      <c r="DT6" s="33">
        <f t="shared" si="13"/>
        <v>10.52</v>
      </c>
      <c r="DU6" s="33">
        <f t="shared" si="13"/>
        <v>10.48</v>
      </c>
      <c r="DV6" s="33">
        <f t="shared" si="13"/>
        <v>14.87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0.08</v>
      </c>
      <c r="ED6" s="33">
        <f t="shared" ref="ED6:EL6" si="14">IF(ED7="",NA(),ED7)</f>
        <v>0.4</v>
      </c>
      <c r="EE6" s="33">
        <f t="shared" si="14"/>
        <v>0.49</v>
      </c>
      <c r="EF6" s="33">
        <f t="shared" si="14"/>
        <v>0.76</v>
      </c>
      <c r="EG6" s="33">
        <f t="shared" si="14"/>
        <v>0.56000000000000005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243035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99.07</v>
      </c>
      <c r="O7" s="36">
        <v>100</v>
      </c>
      <c r="P7" s="36">
        <v>2700</v>
      </c>
      <c r="Q7" s="36">
        <v>6439</v>
      </c>
      <c r="R7" s="36">
        <v>15.74</v>
      </c>
      <c r="S7" s="36">
        <v>409.09</v>
      </c>
      <c r="T7" s="36">
        <v>6460</v>
      </c>
      <c r="U7" s="36">
        <v>15.72</v>
      </c>
      <c r="V7" s="36">
        <v>410.94</v>
      </c>
      <c r="W7" s="36">
        <v>96.07</v>
      </c>
      <c r="X7" s="36">
        <v>99.44</v>
      </c>
      <c r="Y7" s="36">
        <v>98.21</v>
      </c>
      <c r="Z7" s="36">
        <v>99.53</v>
      </c>
      <c r="AA7" s="36">
        <v>98.42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3.39</v>
      </c>
      <c r="AI7" s="36">
        <v>0.65</v>
      </c>
      <c r="AJ7" s="36">
        <v>1.94</v>
      </c>
      <c r="AK7" s="36">
        <v>0</v>
      </c>
      <c r="AL7" s="36">
        <v>0.09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7499.07</v>
      </c>
      <c r="AT7" s="36">
        <v>6801.11</v>
      </c>
      <c r="AU7" s="36">
        <v>5607.26</v>
      </c>
      <c r="AV7" s="36">
        <v>6909.39</v>
      </c>
      <c r="AW7" s="36">
        <v>7368.09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94.53</v>
      </c>
      <c r="BP7" s="36">
        <v>96.7</v>
      </c>
      <c r="BQ7" s="36">
        <v>96.06</v>
      </c>
      <c r="BR7" s="36">
        <v>96.84</v>
      </c>
      <c r="BS7" s="36">
        <v>96.28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180.23</v>
      </c>
      <c r="CA7" s="36">
        <v>176.34</v>
      </c>
      <c r="CB7" s="36">
        <v>177.73</v>
      </c>
      <c r="CC7" s="36">
        <v>176.12</v>
      </c>
      <c r="CD7" s="36">
        <v>175.97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55.17</v>
      </c>
      <c r="CL7" s="36">
        <v>57.88</v>
      </c>
      <c r="CM7" s="36">
        <v>58.16</v>
      </c>
      <c r="CN7" s="36">
        <v>58.34</v>
      </c>
      <c r="CO7" s="36">
        <v>56.64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99.1</v>
      </c>
      <c r="CW7" s="36">
        <v>95.92</v>
      </c>
      <c r="CX7" s="36">
        <v>96.64</v>
      </c>
      <c r="CY7" s="36">
        <v>93.68</v>
      </c>
      <c r="CZ7" s="36">
        <v>91.91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56.99</v>
      </c>
      <c r="DH7" s="36">
        <v>58.72</v>
      </c>
      <c r="DI7" s="36">
        <v>60.36</v>
      </c>
      <c r="DJ7" s="36">
        <v>63.24</v>
      </c>
      <c r="DK7" s="36">
        <v>64.67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10.52</v>
      </c>
      <c r="DS7" s="36">
        <v>10.52</v>
      </c>
      <c r="DT7" s="36">
        <v>10.52</v>
      </c>
      <c r="DU7" s="36">
        <v>10.48</v>
      </c>
      <c r="DV7" s="36">
        <v>14.87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0.08</v>
      </c>
      <c r="ED7" s="36">
        <v>0.4</v>
      </c>
      <c r="EE7" s="36">
        <v>0.49</v>
      </c>
      <c r="EF7" s="36">
        <v>0.76</v>
      </c>
      <c r="EG7" s="36">
        <v>0.56000000000000005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2017-02-12T23:53:47Z</cp:lastPrinted>
  <dcterms:created xsi:type="dcterms:W3CDTF">2017-02-01T08:43:39Z</dcterms:created>
  <dcterms:modified xsi:type="dcterms:W3CDTF">2017-02-22T02:05:33Z</dcterms:modified>
  <cp:category/>
</cp:coreProperties>
</file>