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520" yWindow="105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<sst xmlns="http://schemas.openxmlformats.org/spreadsheetml/2006/main" count="217" uniqueCount="107">
  <si>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</si>
  <si>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</si>
  <si>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</si>
  <si>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</si>
  <si>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</si>
  <si>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</si>
  <si>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</si>
  <si>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</si>
  <si>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</si>
  <si>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</si>
  <si>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</si>
  <si>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</si>
  <si>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</si>
  <si>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</si>
  <si>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</si>
  <si>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</si>
  <si>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</si>
  <si>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</si>
  <si>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</si>
  <si>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</si>
  <si>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</si>
  <si>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</si>
  <si>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</si>
  <si>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</si>
  <si>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</si>
  <si>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</si>
  <si>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</si>
  <si>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</si>
  <si>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</si>
  <si>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</si>
  <si>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</si>
  <si>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</si>
  <si>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</si>
  <si>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</si>
  <si>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</si>
  <si>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</si>
  <si>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</si>
  <si>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</si>
  <si>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</si>
  <si>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</si>
  <si>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</si>
  <si>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</si>
  <si>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</si>
  <si>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</si>
  <si>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</si>
  <si>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</si>
  <si>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</si>
  <si>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</si>
  <si>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</si>
  <si>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</si>
  <si>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</si>
  <si>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</si>
  <si>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</si>
  <si>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</si>
  <si>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</si>
  <si>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</si>
  <si>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</si>
  <si>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</si>
  <si>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</si>
  <si>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</si>
  <si>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</si>
  <si>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</si>
  <si>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</si>
  <si>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</si>
  <si>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</si>
  <si>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</si>
  <si>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</si>
  <si>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</si>
  <si>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</si>
  <si>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</si>
  <si>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</si>
  <si>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</si>
  <si>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</si>
  <si>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</si>
  <si>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</si>
  <si>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</si>
  <si>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</si>
  <si>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</si>
  <si>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</si>
  <si>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</si>
  <si>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</si>
  <si>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</si>
  <si>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</si>
  <si>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</si>
  <si>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</si>
  <si>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</si>
  <si>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</si>
  <si>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</si>
  <si>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</si>
  <si>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</si>
  <si>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</si>
  <si>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</si>
  <si>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</si>
  <si>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いなべ市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</si>
  <si>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</si>
  <si>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</si>
  <si>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</si>
  <si>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</si>
  <si>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</si>
  <si>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</si>
  <si>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</si>
  <si>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</si>
  <si>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</si>
  <si>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</si>
  <si>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平成25年度までは大幅に同規模団体に比べて高い数値を示していたが平成26年度及び27年度は他団体と近い数値を示している、これは人件費や資産減耗費などの一時的な増が原因であり平成28年度は人件費削減により数値の向上が見込まれる。
③流動比率について100%以上であり、単年度資金が単年度負債を上回っているため良好な値である、平成26年度に急激に下がったのは制度改革によるものである。（制度改革により企業債の一部を流動負債へ振替えている。）
④企業債残高対給水収益比率だが、給水収益に対して企業債の残高が多いといえる、しかしこれについて借入のほとんどが簡易水道事業債であり、営業外収益で利息の半分を一般会計から補助されているため、他団体と単純比較できるものではない。
⑤⑥料金回収率・給水原価について、伏流水が潤沢なことから自己水源で全てをまかなえているため良好な値を示している。
⑦⑧施設利用率及び有収率について、施設については無駄なく稼動しており、改善する必要は無いが、広大な敷地面積を有するいなべ市においては配水管延長が極めて長いため、配水管からの漏水を発見するのに苦慮している、しかし探知業者などへの委託や職員の地道な努力により、ここ数年で改善してきており、右上がりの効果が得られると考えている。
＜１．のまとめ＞将来的な数値を考慮すると有収率が向上、経常収支比率も改善する。他団体に比べ、健全運営が行われており、効率も有収率向上の努力を行っているため、今後に期待できる。</t>
    <rPh sb="1" eb="3">
      <t>ケイジョウ</t>
    </rPh>
    <rPh sb="3" eb="5">
      <t>シュウシ</t>
    </rPh>
    <rPh sb="5" eb="7">
      <t>ヒリツ</t>
    </rPh>
    <rPh sb="12" eb="14">
      <t>ヘイセイ</t>
    </rPh>
    <rPh sb="16" eb="18">
      <t>ネンド</t>
    </rPh>
    <rPh sb="21" eb="23">
      <t>オオハバ</t>
    </rPh>
    <rPh sb="24" eb="27">
      <t>ドウキボ</t>
    </rPh>
    <rPh sb="27" eb="29">
      <t>ダンタイ</t>
    </rPh>
    <rPh sb="30" eb="31">
      <t>クラ</t>
    </rPh>
    <rPh sb="33" eb="34">
      <t>タカ</t>
    </rPh>
    <rPh sb="35" eb="37">
      <t>スウチ</t>
    </rPh>
    <rPh sb="38" eb="39">
      <t>シメ</t>
    </rPh>
    <rPh sb="44" eb="46">
      <t>ヘイセイ</t>
    </rPh>
    <rPh sb="48" eb="50">
      <t>ネンド</t>
    </rPh>
    <rPh sb="50" eb="51">
      <t>オヨ</t>
    </rPh>
    <rPh sb="54" eb="56">
      <t>ネンド</t>
    </rPh>
    <rPh sb="57" eb="58">
      <t>タ</t>
    </rPh>
    <rPh sb="58" eb="60">
      <t>ダンタイ</t>
    </rPh>
    <rPh sb="61" eb="62">
      <t>チカ</t>
    </rPh>
    <rPh sb="63" eb="65">
      <t>スウチ</t>
    </rPh>
    <rPh sb="66" eb="67">
      <t>シメ</t>
    </rPh>
    <rPh sb="75" eb="78">
      <t>ジンケンヒ</t>
    </rPh>
    <rPh sb="79" eb="81">
      <t>シサン</t>
    </rPh>
    <rPh sb="81" eb="83">
      <t>ゲンモウ</t>
    </rPh>
    <rPh sb="83" eb="84">
      <t>ヒ</t>
    </rPh>
    <rPh sb="87" eb="90">
      <t>イチジテキ</t>
    </rPh>
    <rPh sb="91" eb="92">
      <t>ゾウ</t>
    </rPh>
    <rPh sb="93" eb="95">
      <t>ゲンイン</t>
    </rPh>
    <rPh sb="98" eb="100">
      <t>ヘイセイ</t>
    </rPh>
    <rPh sb="102" eb="104">
      <t>ネンド</t>
    </rPh>
    <rPh sb="105" eb="108">
      <t>ジンケンヒ</t>
    </rPh>
    <rPh sb="108" eb="110">
      <t>サクゲン</t>
    </rPh>
    <rPh sb="113" eb="115">
      <t>スウチ</t>
    </rPh>
    <rPh sb="116" eb="118">
      <t>コウジョウ</t>
    </rPh>
    <rPh sb="119" eb="121">
      <t>ミコ</t>
    </rPh>
    <rPh sb="128" eb="130">
      <t>リュウドウ</t>
    </rPh>
    <rPh sb="130" eb="132">
      <t>ヒリツ</t>
    </rPh>
    <rPh sb="140" eb="142">
      <t>イジョウ</t>
    </rPh>
    <rPh sb="146" eb="149">
      <t>タンネンド</t>
    </rPh>
    <rPh sb="149" eb="151">
      <t>シキン</t>
    </rPh>
    <rPh sb="152" eb="155">
      <t>タンネンド</t>
    </rPh>
    <rPh sb="155" eb="157">
      <t>フサイ</t>
    </rPh>
    <rPh sb="158" eb="160">
      <t>ウワマワ</t>
    </rPh>
    <rPh sb="166" eb="168">
      <t>リョウコウ</t>
    </rPh>
    <rPh sb="169" eb="170">
      <t>アタイ</t>
    </rPh>
    <rPh sb="174" eb="176">
      <t>ヘイセイ</t>
    </rPh>
    <rPh sb="178" eb="180">
      <t>ネンド</t>
    </rPh>
    <rPh sb="181" eb="183">
      <t>キュウゲキ</t>
    </rPh>
    <rPh sb="184" eb="185">
      <t>サ</t>
    </rPh>
    <rPh sb="190" eb="192">
      <t>セイド</t>
    </rPh>
    <rPh sb="192" eb="194">
      <t>カイカク</t>
    </rPh>
    <rPh sb="204" eb="206">
      <t>セイド</t>
    </rPh>
    <rPh sb="206" eb="208">
      <t>カイカク</t>
    </rPh>
    <rPh sb="211" eb="213">
      <t>キギョウ</t>
    </rPh>
    <rPh sb="213" eb="214">
      <t>サイ</t>
    </rPh>
    <rPh sb="215" eb="217">
      <t>イチブ</t>
    </rPh>
    <rPh sb="218" eb="220">
      <t>リュウドウ</t>
    </rPh>
    <rPh sb="220" eb="222">
      <t>フサイ</t>
    </rPh>
    <rPh sb="223" eb="225">
      <t>フリカ</t>
    </rPh>
    <rPh sb="234" eb="236">
      <t>キギョウ</t>
    </rPh>
    <rPh sb="236" eb="237">
      <t>サイ</t>
    </rPh>
    <rPh sb="237" eb="239">
      <t>ザンダカ</t>
    </rPh>
    <rPh sb="239" eb="240">
      <t>タイ</t>
    </rPh>
    <rPh sb="240" eb="242">
      <t>キュウスイ</t>
    </rPh>
    <rPh sb="242" eb="244">
      <t>シュウエキ</t>
    </rPh>
    <rPh sb="244" eb="246">
      <t>ヒリツ</t>
    </rPh>
    <rPh sb="249" eb="251">
      <t>キュウスイ</t>
    </rPh>
    <rPh sb="251" eb="253">
      <t>シュウエキ</t>
    </rPh>
    <rPh sb="254" eb="255">
      <t>タイ</t>
    </rPh>
    <rPh sb="257" eb="259">
      <t>キギョウ</t>
    </rPh>
    <rPh sb="259" eb="260">
      <t>サイ</t>
    </rPh>
    <rPh sb="261" eb="263">
      <t>ザンダカ</t>
    </rPh>
    <rPh sb="264" eb="265">
      <t>オオ</t>
    </rPh>
    <rPh sb="280" eb="282">
      <t>カリイレ</t>
    </rPh>
    <rPh sb="288" eb="290">
      <t>カンイ</t>
    </rPh>
    <rPh sb="290" eb="292">
      <t>スイドウ</t>
    </rPh>
    <rPh sb="292" eb="294">
      <t>ジギョウ</t>
    </rPh>
    <rPh sb="294" eb="295">
      <t>サイ</t>
    </rPh>
    <rPh sb="299" eb="302">
      <t>エイギョウガイ</t>
    </rPh>
    <rPh sb="302" eb="304">
      <t>シュウエキ</t>
    </rPh>
    <rPh sb="305" eb="307">
      <t>リソク</t>
    </rPh>
    <rPh sb="308" eb="310">
      <t>ハンブン</t>
    </rPh>
    <rPh sb="311" eb="313">
      <t>イッパン</t>
    </rPh>
    <rPh sb="313" eb="315">
      <t>カイケイ</t>
    </rPh>
    <rPh sb="317" eb="319">
      <t>ホジョ</t>
    </rPh>
    <rPh sb="327" eb="328">
      <t>タ</t>
    </rPh>
    <rPh sb="328" eb="330">
      <t>ダンタイ</t>
    </rPh>
    <rPh sb="331" eb="333">
      <t>タンジュン</t>
    </rPh>
    <rPh sb="333" eb="335">
      <t>ヒカク</t>
    </rPh>
    <rPh sb="349" eb="351">
      <t>リョウキン</t>
    </rPh>
    <rPh sb="351" eb="353">
      <t>カイシュウ</t>
    </rPh>
    <rPh sb="353" eb="354">
      <t>リツ</t>
    </rPh>
    <rPh sb="355" eb="357">
      <t>キュウスイ</t>
    </rPh>
    <rPh sb="357" eb="359">
      <t>ゲンカ</t>
    </rPh>
    <rPh sb="364" eb="367">
      <t>フクリュウスイ</t>
    </rPh>
    <rPh sb="368" eb="370">
      <t>ジュンタク</t>
    </rPh>
    <rPh sb="375" eb="377">
      <t>ジコ</t>
    </rPh>
    <rPh sb="377" eb="379">
      <t>スイゲン</t>
    </rPh>
    <rPh sb="380" eb="381">
      <t>スベ</t>
    </rPh>
    <rPh sb="392" eb="394">
      <t>リョウコウ</t>
    </rPh>
    <rPh sb="395" eb="396">
      <t>アタイ</t>
    </rPh>
    <rPh sb="397" eb="398">
      <t>シメ</t>
    </rPh>
    <rPh sb="407" eb="409">
      <t>シセツ</t>
    </rPh>
    <rPh sb="409" eb="412">
      <t>リヨウリツ</t>
    </rPh>
    <rPh sb="412" eb="413">
      <t>オヨ</t>
    </rPh>
    <rPh sb="414" eb="415">
      <t>ユウ</t>
    </rPh>
    <rPh sb="415" eb="416">
      <t>シュウ</t>
    </rPh>
    <rPh sb="416" eb="417">
      <t>リツ</t>
    </rPh>
    <rPh sb="422" eb="424">
      <t>シセツ</t>
    </rPh>
    <rPh sb="429" eb="431">
      <t>ムダ</t>
    </rPh>
    <rPh sb="433" eb="435">
      <t>カドウ</t>
    </rPh>
    <rPh sb="440" eb="442">
      <t>カイゼン</t>
    </rPh>
    <rPh sb="444" eb="446">
      <t>ヒツヨウ</t>
    </rPh>
    <rPh sb="447" eb="448">
      <t>ナ</t>
    </rPh>
    <rPh sb="451" eb="453">
      <t>コウダイ</t>
    </rPh>
    <rPh sb="454" eb="456">
      <t>シキチ</t>
    </rPh>
    <rPh sb="456" eb="458">
      <t>メンセキ</t>
    </rPh>
    <rPh sb="459" eb="460">
      <t>ユウ</t>
    </rPh>
    <rPh sb="465" eb="466">
      <t>シ</t>
    </rPh>
    <rPh sb="471" eb="473">
      <t>ハイスイ</t>
    </rPh>
    <rPh sb="473" eb="474">
      <t>カン</t>
    </rPh>
    <rPh sb="474" eb="476">
      <t>エンチョウ</t>
    </rPh>
    <rPh sb="477" eb="478">
      <t>キワ</t>
    </rPh>
    <rPh sb="480" eb="481">
      <t>ナガ</t>
    </rPh>
    <rPh sb="485" eb="487">
      <t>ハイスイ</t>
    </rPh>
    <rPh sb="487" eb="488">
      <t>カン</t>
    </rPh>
    <rPh sb="491" eb="493">
      <t>ロウスイ</t>
    </rPh>
    <rPh sb="494" eb="496">
      <t>ハッケン</t>
    </rPh>
    <rPh sb="500" eb="502">
      <t>クリョ</t>
    </rPh>
    <rPh sb="510" eb="512">
      <t>タンチ</t>
    </rPh>
    <rPh sb="512" eb="514">
      <t>ギョウシャ</t>
    </rPh>
    <rPh sb="518" eb="520">
      <t>イタク</t>
    </rPh>
    <rPh sb="521" eb="523">
      <t>ショクイン</t>
    </rPh>
    <rPh sb="524" eb="526">
      <t>ジミチ</t>
    </rPh>
    <rPh sb="527" eb="529">
      <t>ドリョク</t>
    </rPh>
    <rPh sb="535" eb="537">
      <t>スウネン</t>
    </rPh>
    <rPh sb="538" eb="540">
      <t>カイゼン</t>
    </rPh>
    <rPh sb="547" eb="548">
      <t>ミギ</t>
    </rPh>
    <rPh sb="548" eb="549">
      <t>ア</t>
    </rPh>
    <rPh sb="552" eb="554">
      <t>コウカ</t>
    </rPh>
    <rPh sb="555" eb="556">
      <t>エ</t>
    </rPh>
    <rPh sb="560" eb="561">
      <t>カンガ</t>
    </rPh>
    <rPh sb="575" eb="577">
      <t>ショウライ</t>
    </rPh>
    <rPh sb="577" eb="578">
      <t>テキ</t>
    </rPh>
    <rPh sb="579" eb="581">
      <t>スウチ</t>
    </rPh>
    <rPh sb="582" eb="584">
      <t>コウリョ</t>
    </rPh>
    <rPh sb="587" eb="588">
      <t>ユウ</t>
    </rPh>
    <rPh sb="588" eb="589">
      <t>シュウ</t>
    </rPh>
    <rPh sb="589" eb="590">
      <t>リツ</t>
    </rPh>
    <rPh sb="591" eb="593">
      <t>コウジョウ</t>
    </rPh>
    <rPh sb="594" eb="596">
      <t>ケイジョウ</t>
    </rPh>
    <rPh sb="596" eb="598">
      <t>シュウシ</t>
    </rPh>
    <rPh sb="598" eb="600">
      <t>ヒリツ</t>
    </rPh>
    <rPh sb="601" eb="603">
      <t>カイゼン</t>
    </rPh>
    <rPh sb="606" eb="607">
      <t>タ</t>
    </rPh>
    <rPh sb="607" eb="609">
      <t>ダンタイ</t>
    </rPh>
    <rPh sb="610" eb="611">
      <t>クラ</t>
    </rPh>
    <rPh sb="613" eb="615">
      <t>ケンゼン</t>
    </rPh>
    <rPh sb="615" eb="617">
      <t>ウンエイ</t>
    </rPh>
    <rPh sb="618" eb="619">
      <t>オコナ</t>
    </rPh>
    <rPh sb="625" eb="627">
      <t>コウリツ</t>
    </rPh>
    <rPh sb="628" eb="629">
      <t>ユウ</t>
    </rPh>
    <rPh sb="629" eb="630">
      <t>シュウ</t>
    </rPh>
    <rPh sb="630" eb="631">
      <t>リツ</t>
    </rPh>
    <rPh sb="631" eb="633">
      <t>コウジョウ</t>
    </rPh>
    <rPh sb="634" eb="636">
      <t>ドリョク</t>
    </rPh>
    <rPh sb="637" eb="638">
      <t>オコナ</t>
    </rPh>
    <rPh sb="645" eb="647">
      <t>コンゴ</t>
    </rPh>
    <rPh sb="648" eb="650">
      <t>キタイ</t>
    </rPh>
    <phoneticPr fontId="4"/>
  </si>
  <si>
    <t>　いなべ市水道事業は左記指標から他団体と比較して管路更新率などを除けば良好な数値を示しており、現状では大幅な改革や改良を必要としないように見える。
しかし、管路更新率が示す意味は大きく、管延長が極めて長いため老朽管の更新が追いつかず、漏水発生の危険が高いため、管路更新や管路の耐震化を急ぐ必要がある。
　また、その業務を行うためには莫大な資金を要するため、企業債の借入や純利益の向上など財源の確保をしなければならない。
　現在の指標では計れない状況も考慮して今後の水道事業運営を考えていかなければならない。</t>
    <rPh sb="4" eb="5">
      <t>シ</t>
    </rPh>
    <rPh sb="5" eb="7">
      <t>スイドウ</t>
    </rPh>
    <rPh sb="7" eb="9">
      <t>ジギョウ</t>
    </rPh>
    <rPh sb="10" eb="12">
      <t>サキ</t>
    </rPh>
    <rPh sb="12" eb="14">
      <t>シヒョウ</t>
    </rPh>
    <rPh sb="16" eb="17">
      <t>タ</t>
    </rPh>
    <rPh sb="17" eb="19">
      <t>ダンタイ</t>
    </rPh>
    <rPh sb="20" eb="22">
      <t>ヒカク</t>
    </rPh>
    <rPh sb="24" eb="26">
      <t>カンロ</t>
    </rPh>
    <rPh sb="26" eb="28">
      <t>コウシン</t>
    </rPh>
    <rPh sb="28" eb="29">
      <t>リツ</t>
    </rPh>
    <rPh sb="32" eb="33">
      <t>ノゾ</t>
    </rPh>
    <rPh sb="35" eb="37">
      <t>リョウコウ</t>
    </rPh>
    <rPh sb="38" eb="40">
      <t>スウチ</t>
    </rPh>
    <rPh sb="41" eb="42">
      <t>シメ</t>
    </rPh>
    <rPh sb="47" eb="49">
      <t>ゲンジョウ</t>
    </rPh>
    <rPh sb="51" eb="53">
      <t>オオハバ</t>
    </rPh>
    <rPh sb="54" eb="56">
      <t>カイカク</t>
    </rPh>
    <rPh sb="57" eb="59">
      <t>カイリョウ</t>
    </rPh>
    <rPh sb="60" eb="62">
      <t>ヒツヨウ</t>
    </rPh>
    <rPh sb="69" eb="70">
      <t>ミ</t>
    </rPh>
    <rPh sb="78" eb="80">
      <t>カンロ</t>
    </rPh>
    <rPh sb="80" eb="82">
      <t>コウシン</t>
    </rPh>
    <rPh sb="82" eb="83">
      <t>リツ</t>
    </rPh>
    <rPh sb="84" eb="85">
      <t>シメ</t>
    </rPh>
    <rPh sb="86" eb="88">
      <t>イミ</t>
    </rPh>
    <rPh sb="89" eb="90">
      <t>オオ</t>
    </rPh>
    <rPh sb="93" eb="94">
      <t>カン</t>
    </rPh>
    <rPh sb="94" eb="96">
      <t>エンチョウ</t>
    </rPh>
    <rPh sb="97" eb="98">
      <t>キワ</t>
    </rPh>
    <rPh sb="100" eb="101">
      <t>ナガ</t>
    </rPh>
    <rPh sb="104" eb="106">
      <t>ロウキュウ</t>
    </rPh>
    <rPh sb="106" eb="107">
      <t>カン</t>
    </rPh>
    <rPh sb="108" eb="110">
      <t>コウシン</t>
    </rPh>
    <rPh sb="111" eb="112">
      <t>オ</t>
    </rPh>
    <rPh sb="117" eb="119">
      <t>ロウスイ</t>
    </rPh>
    <rPh sb="119" eb="121">
      <t>ハッセイ</t>
    </rPh>
    <rPh sb="122" eb="124">
      <t>キケン</t>
    </rPh>
    <rPh sb="125" eb="126">
      <t>タカ</t>
    </rPh>
    <rPh sb="130" eb="132">
      <t>カンロ</t>
    </rPh>
    <rPh sb="132" eb="134">
      <t>コウシン</t>
    </rPh>
    <rPh sb="135" eb="137">
      <t>カンロ</t>
    </rPh>
    <rPh sb="138" eb="141">
      <t>タイシンカ</t>
    </rPh>
    <rPh sb="142" eb="143">
      <t>イソ</t>
    </rPh>
    <rPh sb="144" eb="146">
      <t>ヒツヨウ</t>
    </rPh>
    <rPh sb="157" eb="159">
      <t>ギョウム</t>
    </rPh>
    <rPh sb="160" eb="161">
      <t>オコナ</t>
    </rPh>
    <rPh sb="166" eb="168">
      <t>バクダイ</t>
    </rPh>
    <rPh sb="169" eb="171">
      <t>シキン</t>
    </rPh>
    <rPh sb="172" eb="173">
      <t>ヨウ</t>
    </rPh>
    <rPh sb="178" eb="180">
      <t>キギョウ</t>
    </rPh>
    <rPh sb="180" eb="181">
      <t>サイ</t>
    </rPh>
    <rPh sb="182" eb="184">
      <t>カリイレ</t>
    </rPh>
    <rPh sb="185" eb="188">
      <t>ジュンリエキ</t>
    </rPh>
    <rPh sb="189" eb="191">
      <t>コウジョウ</t>
    </rPh>
    <rPh sb="193" eb="195">
      <t>ザイゲン</t>
    </rPh>
    <rPh sb="196" eb="198">
      <t>カクホ</t>
    </rPh>
    <rPh sb="211" eb="213">
      <t>ゲンザイ</t>
    </rPh>
    <rPh sb="214" eb="216">
      <t>シヒョウ</t>
    </rPh>
    <rPh sb="218" eb="219">
      <t>ハカ</t>
    </rPh>
    <rPh sb="222" eb="224">
      <t>ジョウキョウ</t>
    </rPh>
    <rPh sb="225" eb="227">
      <t>コウリョ</t>
    </rPh>
    <rPh sb="229" eb="231">
      <t>コンゴ</t>
    </rPh>
    <rPh sb="232" eb="234">
      <t>スイドウ</t>
    </rPh>
    <rPh sb="234" eb="236">
      <t>ジギョウ</t>
    </rPh>
    <rPh sb="236" eb="238">
      <t>ウンエイ</t>
    </rPh>
    <rPh sb="239" eb="240">
      <t>カンガ</t>
    </rPh>
    <phoneticPr fontId="4"/>
  </si>
  <si>
    <t>　老朽管の更新について平成27年の数値のみであるが、かなり低い値を示しており、積極的に老朽管改修を行っていく必要があるが、管路延長が長いため数値を向上させるのは困難である。
　そのうえ耐用年数を迎える管が一気に増加（※）することが見込まれるため、更新が追いつかない現状である。
（※）高度経済成長期に一気に布設した配管が布設替えの時期にかかってくることがその要因である。</t>
    <rPh sb="1" eb="3">
      <t>ロウキュウ</t>
    </rPh>
    <rPh sb="3" eb="4">
      <t>カン</t>
    </rPh>
    <rPh sb="5" eb="7">
      <t>コウシン</t>
    </rPh>
    <rPh sb="11" eb="13">
      <t>ヘイセイ</t>
    </rPh>
    <rPh sb="15" eb="16">
      <t>ネン</t>
    </rPh>
    <rPh sb="17" eb="19">
      <t>スウチ</t>
    </rPh>
    <rPh sb="29" eb="30">
      <t>ヒク</t>
    </rPh>
    <rPh sb="31" eb="32">
      <t>アタイ</t>
    </rPh>
    <rPh sb="33" eb="34">
      <t>シメ</t>
    </rPh>
    <rPh sb="39" eb="42">
      <t>セッキョクテキ</t>
    </rPh>
    <rPh sb="43" eb="45">
      <t>ロウキュウ</t>
    </rPh>
    <rPh sb="45" eb="46">
      <t>カン</t>
    </rPh>
    <rPh sb="46" eb="48">
      <t>カイシュウ</t>
    </rPh>
    <rPh sb="49" eb="50">
      <t>オコナ</t>
    </rPh>
    <rPh sb="54" eb="56">
      <t>ヒツヨウ</t>
    </rPh>
    <rPh sb="61" eb="63">
      <t>カンロ</t>
    </rPh>
    <rPh sb="63" eb="65">
      <t>エンチョウ</t>
    </rPh>
    <rPh sb="66" eb="67">
      <t>ナガ</t>
    </rPh>
    <rPh sb="70" eb="72">
      <t>スウチ</t>
    </rPh>
    <rPh sb="73" eb="75">
      <t>コウジョウ</t>
    </rPh>
    <rPh sb="80" eb="82">
      <t>コンナン</t>
    </rPh>
    <rPh sb="92" eb="94">
      <t>タイヨウ</t>
    </rPh>
    <rPh sb="94" eb="96">
      <t>ネンスウ</t>
    </rPh>
    <rPh sb="97" eb="98">
      <t>ムカ</t>
    </rPh>
    <rPh sb="100" eb="101">
      <t>カン</t>
    </rPh>
    <rPh sb="102" eb="104">
      <t>イッキ</t>
    </rPh>
    <rPh sb="105" eb="107">
      <t>ゾウカ</t>
    </rPh>
    <rPh sb="115" eb="117">
      <t>ミコ</t>
    </rPh>
    <rPh sb="123" eb="125">
      <t>コウシン</t>
    </rPh>
    <rPh sb="126" eb="127">
      <t>オ</t>
    </rPh>
    <rPh sb="132" eb="134">
      <t>ゲンジョウ</t>
    </rPh>
    <rPh sb="142" eb="144">
      <t>コウド</t>
    </rPh>
    <rPh sb="144" eb="146">
      <t>ケイザイ</t>
    </rPh>
    <rPh sb="146" eb="148">
      <t>セイチョウ</t>
    </rPh>
    <rPh sb="148" eb="149">
      <t>キ</t>
    </rPh>
    <rPh sb="150" eb="152">
      <t>イッキ</t>
    </rPh>
    <rPh sb="153" eb="155">
      <t>フセツ</t>
    </rPh>
    <rPh sb="157" eb="159">
      <t>ハイカン</t>
    </rPh>
    <rPh sb="160" eb="162">
      <t>フセツ</t>
    </rPh>
    <rPh sb="162" eb="163">
      <t>カ</t>
    </rPh>
    <rPh sb="165" eb="167">
      <t>ジキ</t>
    </rPh>
    <rPh sb="179" eb="181">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</si>
</sst>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0.04</c:v>
                </c:pt>
              </c:numCache>
            </c:numRef>
          </c:val>
        </c:ser>
        <c:dLbls>
          <c:showLegendKey val="0"/>
          <c:showVal val="0"/>
          <c:showCatName val="0"/>
          <c:showSerName val="0"/>
          <c:showPercent val="0"/>
          <c:showBubbleSize val="0"/>
        </c:dLbls>
        <c:gapWidth val="150"/>
        <c:axId val="90827008"/>
        <c:axId val="924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90827008"/>
        <c:axId val="92414336"/>
      </c:lineChart>
      <c:dateAx>
        <c:axId val="90827008"/>
        <c:scaling>
          <c:orientation val="minMax"/>
        </c:scaling>
        <c:delete val="1"/>
        <c:axPos val="b"/>
        <c:numFmt formatCode="ge" sourceLinked="1"/>
        <c:majorTickMark val="none"/>
        <c:minorTickMark val="none"/>
        <c:tickLblPos val="none"/>
        <c:crossAx val="92414336"/>
        <c:crosses val="autoZero"/>
        <c:auto val="1"/>
        <c:lblOffset val="100"/>
        <c:baseTimeUnit val="years"/>
      </c:dateAx>
      <c:valAx>
        <c:axId val="924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64.25</c:v>
                </c:pt>
                <c:pt idx="1">
                  <c:v>65.75</c:v>
                </c:pt>
                <c:pt idx="2">
                  <c:v>67.930000000000007</c:v>
                </c:pt>
                <c:pt idx="3">
                  <c:v>68.02</c:v>
                </c:pt>
                <c:pt idx="4">
                  <c:v>66.790000000000006</c:v>
                </c:pt>
              </c:numCache>
            </c:numRef>
          </c:val>
        </c:ser>
        <c:dLbls>
          <c:showLegendKey val="0"/>
          <c:showVal val="0"/>
          <c:showCatName val="0"/>
          <c:showSerName val="0"/>
          <c:showPercent val="0"/>
          <c:showBubbleSize val="0"/>
        </c:dLbls>
        <c:gapWidth val="150"/>
        <c:axId val="95046272"/>
        <c:axId val="950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95046272"/>
        <c:axId val="95073024"/>
      </c:lineChart>
      <c:dateAx>
        <c:axId val="95046272"/>
        <c:scaling>
          <c:orientation val="minMax"/>
        </c:scaling>
        <c:delete val="1"/>
        <c:axPos val="b"/>
        <c:numFmt formatCode="ge" sourceLinked="1"/>
        <c:majorTickMark val="none"/>
        <c:minorTickMark val="none"/>
        <c:tickLblPos val="none"/>
        <c:crossAx val="95073024"/>
        <c:crosses val="autoZero"/>
        <c:auto val="1"/>
        <c:lblOffset val="100"/>
        <c:baseTimeUnit val="years"/>
      </c:dateAx>
      <c:valAx>
        <c:axId val="950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82.49</c:v>
                </c:pt>
                <c:pt idx="1">
                  <c:v>81.39</c:v>
                </c:pt>
                <c:pt idx="2">
                  <c:v>77.58</c:v>
                </c:pt>
                <c:pt idx="3">
                  <c:v>76.22</c:v>
                </c:pt>
                <c:pt idx="4">
                  <c:v>77.63</c:v>
                </c:pt>
              </c:numCache>
            </c:numRef>
          </c:val>
        </c:ser>
        <c:dLbls>
          <c:showLegendKey val="0"/>
          <c:showVal val="0"/>
          <c:showCatName val="0"/>
          <c:showSerName val="0"/>
          <c:showPercent val="0"/>
          <c:showBubbleSize val="0"/>
        </c:dLbls>
        <c:gapWidth val="150"/>
        <c:axId val="97470720"/>
        <c:axId val="9747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97470720"/>
        <c:axId val="97472896"/>
      </c:lineChart>
      <c:dateAx>
        <c:axId val="97470720"/>
        <c:scaling>
          <c:orientation val="minMax"/>
        </c:scaling>
        <c:delete val="1"/>
        <c:axPos val="b"/>
        <c:numFmt formatCode="ge" sourceLinked="1"/>
        <c:majorTickMark val="none"/>
        <c:minorTickMark val="none"/>
        <c:tickLblPos val="none"/>
        <c:crossAx val="97472896"/>
        <c:crosses val="autoZero"/>
        <c:auto val="1"/>
        <c:lblOffset val="100"/>
        <c:baseTimeUnit val="years"/>
      </c:dateAx>
      <c:valAx>
        <c:axId val="974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109.56</c:v>
                </c:pt>
                <c:pt idx="1">
                  <c:v>111.45</c:v>
                </c:pt>
                <c:pt idx="2">
                  <c:v>111.37</c:v>
                </c:pt>
                <c:pt idx="3">
                  <c:v>109.2</c:v>
                </c:pt>
                <c:pt idx="4">
                  <c:v>109.86</c:v>
                </c:pt>
              </c:numCache>
            </c:numRef>
          </c:val>
        </c:ser>
        <c:dLbls>
          <c:showLegendKey val="0"/>
          <c:showVal val="0"/>
          <c:showCatName val="0"/>
          <c:showSerName val="0"/>
          <c:showPercent val="0"/>
          <c:showBubbleSize val="0"/>
        </c:dLbls>
        <c:gapWidth val="150"/>
        <c:axId val="92448640"/>
        <c:axId val="924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92448640"/>
        <c:axId val="92459008"/>
      </c:lineChart>
      <c:dateAx>
        <c:axId val="92448640"/>
        <c:scaling>
          <c:orientation val="minMax"/>
        </c:scaling>
        <c:delete val="1"/>
        <c:axPos val="b"/>
        <c:numFmt formatCode="ge" sourceLinked="1"/>
        <c:majorTickMark val="none"/>
        <c:minorTickMark val="none"/>
        <c:tickLblPos val="none"/>
        <c:crossAx val="92459008"/>
        <c:crosses val="autoZero"/>
        <c:auto val="1"/>
        <c:lblOffset val="100"/>
        <c:baseTimeUnit val="years"/>
      </c:dateAx>
      <c:valAx>
        <c:axId val="92459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4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32.020000000000003</c:v>
                </c:pt>
                <c:pt idx="1">
                  <c:v>33.380000000000003</c:v>
                </c:pt>
                <c:pt idx="2">
                  <c:v>34.53</c:v>
                </c:pt>
                <c:pt idx="3">
                  <c:v>44.7</c:v>
                </c:pt>
                <c:pt idx="4">
                  <c:v>45.63</c:v>
                </c:pt>
              </c:numCache>
            </c:numRef>
          </c:val>
        </c:ser>
        <c:dLbls>
          <c:showLegendKey val="0"/>
          <c:showVal val="0"/>
          <c:showCatName val="0"/>
          <c:showSerName val="0"/>
          <c:showPercent val="0"/>
          <c:showBubbleSize val="0"/>
        </c:dLbls>
        <c:gapWidth val="150"/>
        <c:axId val="92554752"/>
        <c:axId val="925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92554752"/>
        <c:axId val="92556672"/>
      </c:lineChart>
      <c:dateAx>
        <c:axId val="92554752"/>
        <c:scaling>
          <c:orientation val="minMax"/>
        </c:scaling>
        <c:delete val="1"/>
        <c:axPos val="b"/>
        <c:numFmt formatCode="ge" sourceLinked="1"/>
        <c:majorTickMark val="none"/>
        <c:minorTickMark val="none"/>
        <c:tickLblPos val="none"/>
        <c:crossAx val="92556672"/>
        <c:crosses val="autoZero"/>
        <c:auto val="1"/>
        <c:lblOffset val="100"/>
        <c:baseTimeUnit val="years"/>
      </c:dateAx>
      <c:valAx>
        <c:axId val="925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600960"/>
        <c:axId val="926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92600960"/>
        <c:axId val="92672768"/>
      </c:lineChart>
      <c:dateAx>
        <c:axId val="92600960"/>
        <c:scaling>
          <c:orientation val="minMax"/>
        </c:scaling>
        <c:delete val="1"/>
        <c:axPos val="b"/>
        <c:numFmt formatCode="ge" sourceLinked="1"/>
        <c:majorTickMark val="none"/>
        <c:minorTickMark val="none"/>
        <c:tickLblPos val="none"/>
        <c:crossAx val="92672768"/>
        <c:crosses val="autoZero"/>
        <c:auto val="1"/>
        <c:lblOffset val="100"/>
        <c:baseTimeUnit val="years"/>
      </c:dateAx>
      <c:valAx>
        <c:axId val="926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707456"/>
        <c:axId val="927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92707456"/>
        <c:axId val="92717824"/>
      </c:lineChart>
      <c:dateAx>
        <c:axId val="92707456"/>
        <c:scaling>
          <c:orientation val="minMax"/>
        </c:scaling>
        <c:delete val="1"/>
        <c:axPos val="b"/>
        <c:numFmt formatCode="ge" sourceLinked="1"/>
        <c:majorTickMark val="none"/>
        <c:minorTickMark val="none"/>
        <c:tickLblPos val="none"/>
        <c:crossAx val="92717824"/>
        <c:crosses val="autoZero"/>
        <c:auto val="1"/>
        <c:lblOffset val="100"/>
        <c:baseTimeUnit val="years"/>
      </c:dateAx>
      <c:valAx>
        <c:axId val="92717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7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1011.38</c:v>
                </c:pt>
                <c:pt idx="1">
                  <c:v>750.98</c:v>
                </c:pt>
                <c:pt idx="2">
                  <c:v>903.98</c:v>
                </c:pt>
                <c:pt idx="3">
                  <c:v>428.26</c:v>
                </c:pt>
                <c:pt idx="4">
                  <c:v>323.89999999999998</c:v>
                </c:pt>
              </c:numCache>
            </c:numRef>
          </c:val>
        </c:ser>
        <c:dLbls>
          <c:showLegendKey val="0"/>
          <c:showVal val="0"/>
          <c:showCatName val="0"/>
          <c:showSerName val="0"/>
          <c:showPercent val="0"/>
          <c:showBubbleSize val="0"/>
        </c:dLbls>
        <c:gapWidth val="150"/>
        <c:axId val="92752512"/>
        <c:axId val="927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92752512"/>
        <c:axId val="92758784"/>
      </c:lineChart>
      <c:dateAx>
        <c:axId val="92752512"/>
        <c:scaling>
          <c:orientation val="minMax"/>
        </c:scaling>
        <c:delete val="1"/>
        <c:axPos val="b"/>
        <c:numFmt formatCode="ge" sourceLinked="1"/>
        <c:majorTickMark val="none"/>
        <c:minorTickMark val="none"/>
        <c:tickLblPos val="none"/>
        <c:crossAx val="92758784"/>
        <c:crosses val="autoZero"/>
        <c:auto val="1"/>
        <c:lblOffset val="100"/>
        <c:baseTimeUnit val="years"/>
      </c:dateAx>
      <c:valAx>
        <c:axId val="92758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7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598.16999999999996</c:v>
                </c:pt>
                <c:pt idx="1">
                  <c:v>547.82000000000005</c:v>
                </c:pt>
                <c:pt idx="2">
                  <c:v>528.27</c:v>
                </c:pt>
                <c:pt idx="3">
                  <c:v>517.75</c:v>
                </c:pt>
                <c:pt idx="4">
                  <c:v>491.73</c:v>
                </c:pt>
              </c:numCache>
            </c:numRef>
          </c:val>
        </c:ser>
        <c:dLbls>
          <c:showLegendKey val="0"/>
          <c:showVal val="0"/>
          <c:showCatName val="0"/>
          <c:showSerName val="0"/>
          <c:showPercent val="0"/>
          <c:showBubbleSize val="0"/>
        </c:dLbls>
        <c:gapWidth val="150"/>
        <c:axId val="92780800"/>
        <c:axId val="928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92780800"/>
        <c:axId val="92803456"/>
      </c:lineChart>
      <c:dateAx>
        <c:axId val="92780800"/>
        <c:scaling>
          <c:orientation val="minMax"/>
        </c:scaling>
        <c:delete val="1"/>
        <c:axPos val="b"/>
        <c:numFmt formatCode="ge" sourceLinked="1"/>
        <c:majorTickMark val="none"/>
        <c:minorTickMark val="none"/>
        <c:tickLblPos val="none"/>
        <c:crossAx val="92803456"/>
        <c:crosses val="autoZero"/>
        <c:auto val="1"/>
        <c:lblOffset val="100"/>
        <c:baseTimeUnit val="years"/>
      </c:dateAx>
      <c:valAx>
        <c:axId val="92803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7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94.75</c:v>
                </c:pt>
                <c:pt idx="1">
                  <c:v>99.65</c:v>
                </c:pt>
                <c:pt idx="2">
                  <c:v>101.98</c:v>
                </c:pt>
                <c:pt idx="3">
                  <c:v>101.69</c:v>
                </c:pt>
                <c:pt idx="4">
                  <c:v>102.42</c:v>
                </c:pt>
              </c:numCache>
            </c:numRef>
          </c:val>
        </c:ser>
        <c:dLbls>
          <c:showLegendKey val="0"/>
          <c:showVal val="0"/>
          <c:showCatName val="0"/>
          <c:showSerName val="0"/>
          <c:showPercent val="0"/>
          <c:showBubbleSize val="0"/>
        </c:dLbls>
        <c:gapWidth val="150"/>
        <c:axId val="92837760"/>
        <c:axId val="928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92837760"/>
        <c:axId val="92844032"/>
      </c:lineChart>
      <c:dateAx>
        <c:axId val="92837760"/>
        <c:scaling>
          <c:orientation val="minMax"/>
        </c:scaling>
        <c:delete val="1"/>
        <c:axPos val="b"/>
        <c:numFmt formatCode="ge" sourceLinked="1"/>
        <c:majorTickMark val="none"/>
        <c:minorTickMark val="none"/>
        <c:tickLblPos val="none"/>
        <c:crossAx val="92844032"/>
        <c:crosses val="autoZero"/>
        <c:auto val="1"/>
        <c:lblOffset val="100"/>
        <c:baseTimeUnit val="years"/>
      </c:dateAx>
      <c:valAx>
        <c:axId val="928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146.63</c:v>
                </c:pt>
                <c:pt idx="1">
                  <c:v>144.1</c:v>
                </c:pt>
                <c:pt idx="2">
                  <c:v>143.31</c:v>
                </c:pt>
                <c:pt idx="3">
                  <c:v>143.30000000000001</c:v>
                </c:pt>
                <c:pt idx="4">
                  <c:v>142.22999999999999</c:v>
                </c:pt>
              </c:numCache>
            </c:numRef>
          </c:val>
        </c:ser>
        <c:dLbls>
          <c:showLegendKey val="0"/>
          <c:showVal val="0"/>
          <c:showCatName val="0"/>
          <c:showSerName val="0"/>
          <c:showPercent val="0"/>
          <c:showBubbleSize val="0"/>
        </c:dLbls>
        <c:gapWidth val="150"/>
        <c:axId val="92859392"/>
        <c:axId val="950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92859392"/>
        <c:axId val="95028352"/>
      </c:lineChart>
      <c:dateAx>
        <c:axId val="92859392"/>
        <c:scaling>
          <c:orientation val="minMax"/>
        </c:scaling>
        <c:delete val="1"/>
        <c:axPos val="b"/>
        <c:numFmt formatCode="ge" sourceLinked="1"/>
        <c:majorTickMark val="none"/>
        <c:minorTickMark val="none"/>
        <c:tickLblPos val="none"/>
        <c:crossAx val="95028352"/>
        <c:crosses val="autoZero"/>
        <c:auto val="1"/>
        <c:lblOffset val="100"/>
        <c:baseTimeUnit val="years"/>
      </c:dateAx>
      <c:valAx>
        <c:axId val="950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三重県　いなべ市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A5</v>
      </c>
      <c r="AA8" s="75"/>
      <c r="AB8" s="75"/>
      <c r="AC8" s="75"/>
      <c r="AD8" s="75"/>
      <c r="AE8" s="75"/>
      <c r="AF8" s="75"/>
      <c r="AG8" s="76"/>
      <c r="AH8" s="3"/>
      <c r="AI8" s="77">
        <f>データ!Q6</f>
        <v>45965</v>
      </c>
      <c r="AJ8" s="78"/>
      <c r="AK8" s="78"/>
      <c r="AL8" s="78"/>
      <c r="AM8" s="78"/>
      <c r="AN8" s="78"/>
      <c r="AO8" s="78"/>
      <c r="AP8" s="79"/>
      <c r="AQ8" s="57">
        <f>データ!R6</f>
        <v>219.83</v>
      </c>
      <c r="AR8" s="57"/>
      <c r="AS8" s="57"/>
      <c r="AT8" s="57"/>
      <c r="AU8" s="57"/>
      <c r="AV8" s="57"/>
      <c r="AW8" s="57"/>
      <c r="AX8" s="57"/>
      <c r="AY8" s="57">
        <f>データ!S6</f>
        <v>209.09</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68.290000000000006</v>
      </c>
      <c r="K10" s="57"/>
      <c r="L10" s="57"/>
      <c r="M10" s="57"/>
      <c r="N10" s="57"/>
      <c r="O10" s="57"/>
      <c r="P10" s="57"/>
      <c r="Q10" s="57"/>
      <c r="R10" s="57">
        <f>データ!O6</f>
        <v>99.93</v>
      </c>
      <c r="S10" s="57"/>
      <c r="T10" s="57"/>
      <c r="U10" s="57"/>
      <c r="V10" s="57"/>
      <c r="W10" s="57"/>
      <c r="X10" s="57"/>
      <c r="Y10" s="57"/>
      <c r="Z10" s="65">
        <f>データ!P6</f>
        <v>2592</v>
      </c>
      <c r="AA10" s="65"/>
      <c r="AB10" s="65"/>
      <c r="AC10" s="65"/>
      <c r="AD10" s="65"/>
      <c r="AE10" s="65"/>
      <c r="AF10" s="65"/>
      <c r="AG10" s="65"/>
      <c r="AH10" s="2"/>
      <c r="AI10" s="65">
        <f>データ!T6</f>
        <v>45843</v>
      </c>
      <c r="AJ10" s="65"/>
      <c r="AK10" s="65"/>
      <c r="AL10" s="65"/>
      <c r="AM10" s="65"/>
      <c r="AN10" s="65"/>
      <c r="AO10" s="65"/>
      <c r="AP10" s="65"/>
      <c r="AQ10" s="57">
        <f>データ!U6</f>
        <v>119.56</v>
      </c>
      <c r="AR10" s="57"/>
      <c r="AS10" s="57"/>
      <c r="AT10" s="57"/>
      <c r="AU10" s="57"/>
      <c r="AV10" s="57"/>
      <c r="AW10" s="57"/>
      <c r="AX10" s="57"/>
      <c r="AY10" s="57">
        <f>データ!V6</f>
        <v>383.43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104</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242144</v>
      </c>
      <c r="D6" s="31">
        <f t="shared" si="3"/>
        <v>46</v>
      </c>
      <c r="E6" s="31">
        <f t="shared" si="3"/>
        <v>1</v>
      </c>
      <c r="F6" s="31">
        <f t="shared" si="3"/>
        <v>0</v>
      </c>
      <c r="G6" s="31">
        <f t="shared" si="3"/>
        <v>1</v>
      </c>
      <c r="H6" s="31" t="str">
        <f t="shared" si="3"/>
        <v>三重県　いなべ市</v>
      </c>
      <c r="I6" s="31" t="str">
        <f t="shared" si="3"/>
        <v>法適用</v>
      </c>
      <c r="J6" s="31" t="str">
        <f t="shared" si="3"/>
        <v>水道事業</v>
      </c>
      <c r="K6" s="31" t="str">
        <f t="shared" si="3"/>
        <v>末端給水事業</v>
      </c>
      <c r="L6" s="31" t="str">
        <f t="shared" si="3"/>
        <v>A5</v>
      </c>
      <c r="M6" s="32" t="str">
        <f t="shared" si="3"/>
        <v>-</v>
      </c>
      <c r="N6" s="32">
        <f t="shared" si="3"/>
        <v>68.290000000000006</v>
      </c>
      <c r="O6" s="32">
        <f t="shared" si="3"/>
        <v>99.93</v>
      </c>
      <c r="P6" s="32">
        <f t="shared" si="3"/>
        <v>2592</v>
      </c>
      <c r="Q6" s="32">
        <f t="shared" si="3"/>
        <v>45965</v>
      </c>
      <c r="R6" s="32">
        <f t="shared" si="3"/>
        <v>219.83</v>
      </c>
      <c r="S6" s="32">
        <f t="shared" si="3"/>
        <v>209.09</v>
      </c>
      <c r="T6" s="32">
        <f t="shared" si="3"/>
        <v>45843</v>
      </c>
      <c r="U6" s="32">
        <f t="shared" si="3"/>
        <v>119.56</v>
      </c>
      <c r="V6" s="32">
        <f t="shared" si="3"/>
        <v>383.43</v>
      </c>
      <c r="W6" s="33">
        <f>IF(W7="",NA(),W7)</f>
        <v>109.56</v>
      </c>
      <c r="X6" s="33">
        <f t="shared" ref="X6:AF6" si="4">IF(X7="",NA(),X7)</f>
        <v>111.45</v>
      </c>
      <c r="Y6" s="33">
        <f t="shared" si="4"/>
        <v>111.37</v>
      </c>
      <c r="Z6" s="33">
        <f t="shared" si="4"/>
        <v>109.2</v>
      </c>
      <c r="AA6" s="33">
        <f t="shared" si="4"/>
        <v>109.86</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1011.38</v>
      </c>
      <c r="AT6" s="33">
        <f t="shared" ref="AT6:BB6" si="6">IF(AT7="",NA(),AT7)</f>
        <v>750.98</v>
      </c>
      <c r="AU6" s="33">
        <f t="shared" si="6"/>
        <v>903.98</v>
      </c>
      <c r="AV6" s="33">
        <f t="shared" si="6"/>
        <v>428.26</v>
      </c>
      <c r="AW6" s="33">
        <f t="shared" si="6"/>
        <v>323.89999999999998</v>
      </c>
      <c r="AX6" s="33">
        <f t="shared" si="6"/>
        <v>832.37</v>
      </c>
      <c r="AY6" s="33">
        <f t="shared" si="6"/>
        <v>852.01</v>
      </c>
      <c r="AZ6" s="33">
        <f t="shared" si="6"/>
        <v>909.68</v>
      </c>
      <c r="BA6" s="33">
        <f t="shared" si="6"/>
        <v>382.09</v>
      </c>
      <c r="BB6" s="33">
        <f t="shared" si="6"/>
        <v>371.31</v>
      </c>
      <c r="BC6" s="32" t="str">
        <f>IF(BC7="","",IF(BC7="-","【-】","【"&amp;SUBSTITUTE(TEXT(BC7,"#,##0.00"),"-","△")&amp;"】"))</f>
        <v>【262.74】</v>
      </c>
      <c r="BD6" s="33">
        <f>IF(BD7="",NA(),BD7)</f>
        <v>598.16999999999996</v>
      </c>
      <c r="BE6" s="33">
        <f t="shared" ref="BE6:BM6" si="7">IF(BE7="",NA(),BE7)</f>
        <v>547.82000000000005</v>
      </c>
      <c r="BF6" s="33">
        <f t="shared" si="7"/>
        <v>528.27</v>
      </c>
      <c r="BG6" s="33">
        <f t="shared" si="7"/>
        <v>517.75</v>
      </c>
      <c r="BH6" s="33">
        <f t="shared" si="7"/>
        <v>491.73</v>
      </c>
      <c r="BI6" s="33">
        <f t="shared" si="7"/>
        <v>403.15</v>
      </c>
      <c r="BJ6" s="33">
        <f t="shared" si="7"/>
        <v>391.4</v>
      </c>
      <c r="BK6" s="33">
        <f t="shared" si="7"/>
        <v>382.65</v>
      </c>
      <c r="BL6" s="33">
        <f t="shared" si="7"/>
        <v>385.06</v>
      </c>
      <c r="BM6" s="33">
        <f t="shared" si="7"/>
        <v>373.09</v>
      </c>
      <c r="BN6" s="32" t="str">
        <f>IF(BN7="","",IF(BN7="-","【-】","【"&amp;SUBSTITUTE(TEXT(BN7,"#,##0.00"),"-","△")&amp;"】"))</f>
        <v>【276.38】</v>
      </c>
      <c r="BO6" s="33">
        <f>IF(BO7="",NA(),BO7)</f>
        <v>94.75</v>
      </c>
      <c r="BP6" s="33">
        <f t="shared" ref="BP6:BX6" si="8">IF(BP7="",NA(),BP7)</f>
        <v>99.65</v>
      </c>
      <c r="BQ6" s="33">
        <f t="shared" si="8"/>
        <v>101.98</v>
      </c>
      <c r="BR6" s="33">
        <f t="shared" si="8"/>
        <v>101.69</v>
      </c>
      <c r="BS6" s="33">
        <f t="shared" si="8"/>
        <v>102.42</v>
      </c>
      <c r="BT6" s="33">
        <f t="shared" si="8"/>
        <v>94.86</v>
      </c>
      <c r="BU6" s="33">
        <f t="shared" si="8"/>
        <v>95.91</v>
      </c>
      <c r="BV6" s="33">
        <f t="shared" si="8"/>
        <v>96.1</v>
      </c>
      <c r="BW6" s="33">
        <f t="shared" si="8"/>
        <v>99.07</v>
      </c>
      <c r="BX6" s="33">
        <f t="shared" si="8"/>
        <v>99.99</v>
      </c>
      <c r="BY6" s="32" t="str">
        <f>IF(BY7="","",IF(BY7="-","【-】","【"&amp;SUBSTITUTE(TEXT(BY7,"#,##0.00"),"-","△")&amp;"】"))</f>
        <v>【104.99】</v>
      </c>
      <c r="BZ6" s="33">
        <f>IF(BZ7="",NA(),BZ7)</f>
        <v>146.63</v>
      </c>
      <c r="CA6" s="33">
        <f t="shared" ref="CA6:CI6" si="9">IF(CA7="",NA(),CA7)</f>
        <v>144.1</v>
      </c>
      <c r="CB6" s="33">
        <f t="shared" si="9"/>
        <v>143.31</v>
      </c>
      <c r="CC6" s="33">
        <f t="shared" si="9"/>
        <v>143.30000000000001</v>
      </c>
      <c r="CD6" s="33">
        <f t="shared" si="9"/>
        <v>142.22999999999999</v>
      </c>
      <c r="CE6" s="33">
        <f t="shared" si="9"/>
        <v>179.14</v>
      </c>
      <c r="CF6" s="33">
        <f t="shared" si="9"/>
        <v>179.29</v>
      </c>
      <c r="CG6" s="33">
        <f t="shared" si="9"/>
        <v>178.39</v>
      </c>
      <c r="CH6" s="33">
        <f t="shared" si="9"/>
        <v>173.03</v>
      </c>
      <c r="CI6" s="33">
        <f t="shared" si="9"/>
        <v>171.15</v>
      </c>
      <c r="CJ6" s="32" t="str">
        <f>IF(CJ7="","",IF(CJ7="-","【-】","【"&amp;SUBSTITUTE(TEXT(CJ7,"#,##0.00"),"-","△")&amp;"】"))</f>
        <v>【163.72】</v>
      </c>
      <c r="CK6" s="33">
        <f>IF(CK7="",NA(),CK7)</f>
        <v>64.25</v>
      </c>
      <c r="CL6" s="33">
        <f t="shared" ref="CL6:CT6" si="10">IF(CL7="",NA(),CL7)</f>
        <v>65.75</v>
      </c>
      <c r="CM6" s="33">
        <f t="shared" si="10"/>
        <v>67.930000000000007</v>
      </c>
      <c r="CN6" s="33">
        <f t="shared" si="10"/>
        <v>68.02</v>
      </c>
      <c r="CO6" s="33">
        <f t="shared" si="10"/>
        <v>66.790000000000006</v>
      </c>
      <c r="CP6" s="33">
        <f t="shared" si="10"/>
        <v>58.76</v>
      </c>
      <c r="CQ6" s="33">
        <f t="shared" si="10"/>
        <v>59.09</v>
      </c>
      <c r="CR6" s="33">
        <f t="shared" si="10"/>
        <v>59.23</v>
      </c>
      <c r="CS6" s="33">
        <f t="shared" si="10"/>
        <v>58.58</v>
      </c>
      <c r="CT6" s="33">
        <f t="shared" si="10"/>
        <v>58.53</v>
      </c>
      <c r="CU6" s="32" t="str">
        <f>IF(CU7="","",IF(CU7="-","【-】","【"&amp;SUBSTITUTE(TEXT(CU7,"#,##0.00"),"-","△")&amp;"】"))</f>
        <v>【59.76】</v>
      </c>
      <c r="CV6" s="33">
        <f>IF(CV7="",NA(),CV7)</f>
        <v>82.49</v>
      </c>
      <c r="CW6" s="33">
        <f t="shared" ref="CW6:DE6" si="11">IF(CW7="",NA(),CW7)</f>
        <v>81.39</v>
      </c>
      <c r="CX6" s="33">
        <f t="shared" si="11"/>
        <v>77.58</v>
      </c>
      <c r="CY6" s="33">
        <f t="shared" si="11"/>
        <v>76.22</v>
      </c>
      <c r="CZ6" s="33">
        <f t="shared" si="11"/>
        <v>77.63</v>
      </c>
      <c r="DA6" s="33">
        <f t="shared" si="11"/>
        <v>84.87</v>
      </c>
      <c r="DB6" s="33">
        <f t="shared" si="11"/>
        <v>85.4</v>
      </c>
      <c r="DC6" s="33">
        <f t="shared" si="11"/>
        <v>85.53</v>
      </c>
      <c r="DD6" s="33">
        <f t="shared" si="11"/>
        <v>85.23</v>
      </c>
      <c r="DE6" s="33">
        <f t="shared" si="11"/>
        <v>85.26</v>
      </c>
      <c r="DF6" s="32" t="str">
        <f>IF(DF7="","",IF(DF7="-","【-】","【"&amp;SUBSTITUTE(TEXT(DF7,"#,##0.00"),"-","△")&amp;"】"))</f>
        <v>【89.95】</v>
      </c>
      <c r="DG6" s="33">
        <f>IF(DG7="",NA(),DG7)</f>
        <v>32.020000000000003</v>
      </c>
      <c r="DH6" s="33">
        <f t="shared" ref="DH6:DP6" si="12">IF(DH7="",NA(),DH7)</f>
        <v>33.380000000000003</v>
      </c>
      <c r="DI6" s="33">
        <f t="shared" si="12"/>
        <v>34.53</v>
      </c>
      <c r="DJ6" s="33">
        <f t="shared" si="12"/>
        <v>44.7</v>
      </c>
      <c r="DK6" s="33">
        <f t="shared" si="12"/>
        <v>45.63</v>
      </c>
      <c r="DL6" s="33">
        <f t="shared" si="12"/>
        <v>35.53</v>
      </c>
      <c r="DM6" s="33">
        <f t="shared" si="12"/>
        <v>36.36</v>
      </c>
      <c r="DN6" s="33">
        <f t="shared" si="12"/>
        <v>37.340000000000003</v>
      </c>
      <c r="DO6" s="33">
        <f t="shared" si="12"/>
        <v>44.31</v>
      </c>
      <c r="DP6" s="33">
        <f t="shared" si="12"/>
        <v>45.75</v>
      </c>
      <c r="DQ6" s="32" t="str">
        <f>IF(DQ7="","",IF(DQ7="-","【-】","【"&amp;SUBSTITUTE(TEXT(DQ7,"#,##0.00"),"-","△")&amp;"】"))</f>
        <v>【47.18】</v>
      </c>
      <c r="DR6" s="32">
        <f>IF(DR7="",NA(),DR7)</f>
        <v>0</v>
      </c>
      <c r="DS6" s="32">
        <f t="shared" ref="DS6:EA6" si="13">IF(DS7="",NA(),DS7)</f>
        <v>0</v>
      </c>
      <c r="DT6" s="32">
        <f t="shared" si="13"/>
        <v>0</v>
      </c>
      <c r="DU6" s="32">
        <f t="shared" si="13"/>
        <v>0</v>
      </c>
      <c r="DV6" s="32">
        <f t="shared" si="13"/>
        <v>0</v>
      </c>
      <c r="DW6" s="33">
        <f t="shared" si="13"/>
        <v>6.47</v>
      </c>
      <c r="DX6" s="33">
        <f t="shared" si="13"/>
        <v>7.8</v>
      </c>
      <c r="DY6" s="33">
        <f t="shared" si="13"/>
        <v>8.39</v>
      </c>
      <c r="DZ6" s="33">
        <f t="shared" si="13"/>
        <v>10.09</v>
      </c>
      <c r="EA6" s="33">
        <f t="shared" si="13"/>
        <v>10.54</v>
      </c>
      <c r="EB6" s="32" t="str">
        <f>IF(EB7="","",IF(EB7="-","【-】","【"&amp;SUBSTITUTE(TEXT(EB7,"#,##0.00"),"-","△")&amp;"】"))</f>
        <v>【13.18】</v>
      </c>
      <c r="EC6" s="32">
        <f>IF(EC7="",NA(),EC7)</f>
        <v>0</v>
      </c>
      <c r="ED6" s="32">
        <f t="shared" ref="ED6:EL6" si="14">IF(ED7="",NA(),ED7)</f>
        <v>0</v>
      </c>
      <c r="EE6" s="32">
        <f t="shared" si="14"/>
        <v>0</v>
      </c>
      <c r="EF6" s="32">
        <f t="shared" si="14"/>
        <v>0</v>
      </c>
      <c r="EG6" s="33">
        <f t="shared" si="14"/>
        <v>0.04</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242144</v>
      </c>
      <c r="D7" s="35">
        <v>46</v>
      </c>
      <c r="E7" s="35">
        <v>1</v>
      </c>
      <c r="F7" s="35">
        <v>0</v>
      </c>
      <c r="G7" s="35">
        <v>1</v>
      </c>
      <c r="H7" s="35" t="s">
        <v>93</v>
      </c>
      <c r="I7" s="35" t="s">
        <v>94</v>
      </c>
      <c r="J7" s="35" t="s">
        <v>95</v>
      </c>
      <c r="K7" s="35" t="s">
        <v>96</v>
      </c>
      <c r="L7" s="35" t="s">
        <v>97</v>
      </c>
      <c r="M7" s="36" t="s">
        <v>98</v>
      </c>
      <c r="N7" s="36">
        <v>68.290000000000006</v>
      </c>
      <c r="O7" s="36">
        <v>99.93</v>
      </c>
      <c r="P7" s="36">
        <v>2592</v>
      </c>
      <c r="Q7" s="36">
        <v>45965</v>
      </c>
      <c r="R7" s="36">
        <v>219.83</v>
      </c>
      <c r="S7" s="36">
        <v>209.09</v>
      </c>
      <c r="T7" s="36">
        <v>45843</v>
      </c>
      <c r="U7" s="36">
        <v>119.56</v>
      </c>
      <c r="V7" s="36">
        <v>383.43</v>
      </c>
      <c r="W7" s="36">
        <v>109.56</v>
      </c>
      <c r="X7" s="36">
        <v>111.45</v>
      </c>
      <c r="Y7" s="36">
        <v>111.37</v>
      </c>
      <c r="Z7" s="36">
        <v>109.2</v>
      </c>
      <c r="AA7" s="36">
        <v>109.86</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1011.38</v>
      </c>
      <c r="AT7" s="36">
        <v>750.98</v>
      </c>
      <c r="AU7" s="36">
        <v>903.98</v>
      </c>
      <c r="AV7" s="36">
        <v>428.26</v>
      </c>
      <c r="AW7" s="36">
        <v>323.89999999999998</v>
      </c>
      <c r="AX7" s="36">
        <v>832.37</v>
      </c>
      <c r="AY7" s="36">
        <v>852.01</v>
      </c>
      <c r="AZ7" s="36">
        <v>909.68</v>
      </c>
      <c r="BA7" s="36">
        <v>382.09</v>
      </c>
      <c r="BB7" s="36">
        <v>371.31</v>
      </c>
      <c r="BC7" s="36">
        <v>262.74</v>
      </c>
      <c r="BD7" s="36">
        <v>598.16999999999996</v>
      </c>
      <c r="BE7" s="36">
        <v>547.82000000000005</v>
      </c>
      <c r="BF7" s="36">
        <v>528.27</v>
      </c>
      <c r="BG7" s="36">
        <v>517.75</v>
      </c>
      <c r="BH7" s="36">
        <v>491.73</v>
      </c>
      <c r="BI7" s="36">
        <v>403.15</v>
      </c>
      <c r="BJ7" s="36">
        <v>391.4</v>
      </c>
      <c r="BK7" s="36">
        <v>382.65</v>
      </c>
      <c r="BL7" s="36">
        <v>385.06</v>
      </c>
      <c r="BM7" s="36">
        <v>373.09</v>
      </c>
      <c r="BN7" s="36">
        <v>276.38</v>
      </c>
      <c r="BO7" s="36">
        <v>94.75</v>
      </c>
      <c r="BP7" s="36">
        <v>99.65</v>
      </c>
      <c r="BQ7" s="36">
        <v>101.98</v>
      </c>
      <c r="BR7" s="36">
        <v>101.69</v>
      </c>
      <c r="BS7" s="36">
        <v>102.42</v>
      </c>
      <c r="BT7" s="36">
        <v>94.86</v>
      </c>
      <c r="BU7" s="36">
        <v>95.91</v>
      </c>
      <c r="BV7" s="36">
        <v>96.1</v>
      </c>
      <c r="BW7" s="36">
        <v>99.07</v>
      </c>
      <c r="BX7" s="36">
        <v>99.99</v>
      </c>
      <c r="BY7" s="36">
        <v>104.99</v>
      </c>
      <c r="BZ7" s="36">
        <v>146.63</v>
      </c>
      <c r="CA7" s="36">
        <v>144.1</v>
      </c>
      <c r="CB7" s="36">
        <v>143.31</v>
      </c>
      <c r="CC7" s="36">
        <v>143.30000000000001</v>
      </c>
      <c r="CD7" s="36">
        <v>142.22999999999999</v>
      </c>
      <c r="CE7" s="36">
        <v>179.14</v>
      </c>
      <c r="CF7" s="36">
        <v>179.29</v>
      </c>
      <c r="CG7" s="36">
        <v>178.39</v>
      </c>
      <c r="CH7" s="36">
        <v>173.03</v>
      </c>
      <c r="CI7" s="36">
        <v>171.15</v>
      </c>
      <c r="CJ7" s="36">
        <v>163.72</v>
      </c>
      <c r="CK7" s="36">
        <v>64.25</v>
      </c>
      <c r="CL7" s="36">
        <v>65.75</v>
      </c>
      <c r="CM7" s="36">
        <v>67.930000000000007</v>
      </c>
      <c r="CN7" s="36">
        <v>68.02</v>
      </c>
      <c r="CO7" s="36">
        <v>66.790000000000006</v>
      </c>
      <c r="CP7" s="36">
        <v>58.76</v>
      </c>
      <c r="CQ7" s="36">
        <v>59.09</v>
      </c>
      <c r="CR7" s="36">
        <v>59.23</v>
      </c>
      <c r="CS7" s="36">
        <v>58.58</v>
      </c>
      <c r="CT7" s="36">
        <v>58.53</v>
      </c>
      <c r="CU7" s="36">
        <v>59.76</v>
      </c>
      <c r="CV7" s="36">
        <v>82.49</v>
      </c>
      <c r="CW7" s="36">
        <v>81.39</v>
      </c>
      <c r="CX7" s="36">
        <v>77.58</v>
      </c>
      <c r="CY7" s="36">
        <v>76.22</v>
      </c>
      <c r="CZ7" s="36">
        <v>77.63</v>
      </c>
      <c r="DA7" s="36">
        <v>84.87</v>
      </c>
      <c r="DB7" s="36">
        <v>85.4</v>
      </c>
      <c r="DC7" s="36">
        <v>85.53</v>
      </c>
      <c r="DD7" s="36">
        <v>85.23</v>
      </c>
      <c r="DE7" s="36">
        <v>85.26</v>
      </c>
      <c r="DF7" s="36">
        <v>89.95</v>
      </c>
      <c r="DG7" s="36">
        <v>32.020000000000003</v>
      </c>
      <c r="DH7" s="36">
        <v>33.380000000000003</v>
      </c>
      <c r="DI7" s="36">
        <v>34.53</v>
      </c>
      <c r="DJ7" s="36">
        <v>44.7</v>
      </c>
      <c r="DK7" s="36">
        <v>45.63</v>
      </c>
      <c r="DL7" s="36">
        <v>35.53</v>
      </c>
      <c r="DM7" s="36">
        <v>36.36</v>
      </c>
      <c r="DN7" s="36">
        <v>37.340000000000003</v>
      </c>
      <c r="DO7" s="36">
        <v>44.31</v>
      </c>
      <c r="DP7" s="36">
        <v>45.75</v>
      </c>
      <c r="DQ7" s="36">
        <v>47.18</v>
      </c>
      <c r="DR7" s="36">
        <v>0</v>
      </c>
      <c r="DS7" s="36">
        <v>0</v>
      </c>
      <c r="DT7" s="36">
        <v>0</v>
      </c>
      <c r="DU7" s="36">
        <v>0</v>
      </c>
      <c r="DV7" s="36">
        <v>0</v>
      </c>
      <c r="DW7" s="36">
        <v>6.47</v>
      </c>
      <c r="DX7" s="36">
        <v>7.8</v>
      </c>
      <c r="DY7" s="36">
        <v>8.39</v>
      </c>
      <c r="DZ7" s="36">
        <v>10.09</v>
      </c>
      <c r="EA7" s="36">
        <v>10.54</v>
      </c>
      <c r="EB7" s="36">
        <v>13.18</v>
      </c>
      <c r="EC7" s="36">
        <v>0</v>
      </c>
      <c r="ED7" s="36">
        <v>0</v>
      </c>
      <c r="EE7" s="36">
        <v>0</v>
      </c>
      <c r="EF7" s="36">
        <v>0</v>
      </c>
      <c r="EG7" s="36">
        <v>0.04</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2017-02-13T22:53:50Z</cp:lastPrinted>
  <dcterms:created xsi:type="dcterms:W3CDTF">2017-02-01T08:43:36Z</dcterms:created>
  <dcterms:modified xsi:type="dcterms:W3CDTF">2017-02-24T05:07:16Z</dcterms:modified>
</cp:coreProperties>
</file>