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経営総務室（副室長）\01上水道\04水道事業基本計画・事業認可等\経営戦略\経営分析\H27経営比較分析表\H27経営分析比較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<sst xmlns="http://schemas.openxmlformats.org/spreadsheetml/2006/main" count="217" uniqueCount="106">
  <si>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</si>
  <si>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</si>
  <si>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</si>
  <si>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</si>
  <si>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</si>
  <si>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</si>
  <si>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</si>
  <si>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</si>
  <si>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</si>
  <si>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</si>
  <si>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</si>
  <si>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</si>
  <si>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</si>
  <si>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</si>
  <si>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</si>
  <si>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</si>
  <si>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</si>
  <si>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</si>
  <si>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</si>
  <si>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</si>
  <si>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</si>
  <si>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</si>
  <si>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</si>
  <si>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</si>
  <si>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</si>
  <si>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</si>
  <si>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</si>
  <si>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</si>
  <si>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</si>
  <si>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</si>
  <si>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</si>
  <si>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</si>
  <si>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</si>
  <si>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</si>
  <si>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</si>
  <si>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</si>
  <si>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</si>
  <si>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</si>
  <si>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</si>
  <si>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</si>
  <si>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</si>
  <si>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</si>
  <si>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</si>
  <si>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</si>
  <si>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</si>
  <si>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</si>
  <si>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</si>
  <si>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</si>
  <si>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</si>
  <si>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</si>
  <si>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</si>
  <si>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</si>
  <si>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</si>
  <si>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</si>
  <si>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</si>
  <si>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</si>
  <si>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</si>
  <si>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</si>
  <si>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</si>
  <si>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</si>
  <si>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</si>
  <si>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</si>
  <si>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</si>
  <si>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</si>
  <si>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</si>
  <si>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</si>
  <si>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</si>
  <si>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</si>
  <si>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</si>
  <si>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</si>
  <si>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</si>
  <si>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</si>
  <si>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</si>
  <si>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</si>
  <si>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</si>
  <si>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</si>
  <si>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</si>
  <si>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</si>
  <si>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</si>
  <si>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</si>
  <si>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</si>
  <si>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</si>
  <si>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</si>
  <si>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</si>
  <si>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</si>
  <si>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</si>
  <si>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</si>
  <si>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</si>
  <si>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</si>
  <si>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</si>
  <si>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</si>
  <si>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</si>
  <si>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名張市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</si>
  <si>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</si>
  <si>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</si>
  <si>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</si>
  <si>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</si>
  <si>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</si>
  <si>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</si>
  <si>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</si>
  <si>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</si>
  <si>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</si>
  <si>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</si>
  <si>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①H27の有形固定資産減価償却率は、48.85％であり、保有資産が法定耐用年数の約半分を経過していることを示しています。また、毎年少しずつ上昇しています。
②法定耐用年数を超えた管路延長の割合を表す管路経年化率のH27数値は、19.39％と類似団体に比べ高めです。法定耐用年数を超えた管路を直ちにすべて更新する必要はないものの、数値は上昇傾向にあり注意が必要です。
③H23から名張市水道ビジョンに基づき管路の更新・耐震化を推進しています。管路更新率はH24の0.17％からH27の0.80％へと上昇し、H27は類似団体とほぼ同程度となっています。</t>
    <rPh sb="40" eb="41">
      <t>ヤク</t>
    </rPh>
    <rPh sb="41" eb="43">
      <t>ハンブン</t>
    </rPh>
    <rPh sb="44" eb="46">
      <t>ケイカ</t>
    </rPh>
    <rPh sb="53" eb="54">
      <t>シメ</t>
    </rPh>
    <rPh sb="63" eb="65">
      <t>マイトシ</t>
    </rPh>
    <rPh sb="65" eb="66">
      <t>スコ</t>
    </rPh>
    <rPh sb="69" eb="71">
      <t>ジョウショウ</t>
    </rPh>
    <rPh sb="79" eb="83">
      <t>ホウテイタイヨウ</t>
    </rPh>
    <rPh sb="83" eb="85">
      <t>ネンスウ</t>
    </rPh>
    <rPh sb="86" eb="87">
      <t>コ</t>
    </rPh>
    <rPh sb="89" eb="91">
      <t>カンロ</t>
    </rPh>
    <rPh sb="91" eb="93">
      <t>エンチョウ</t>
    </rPh>
    <rPh sb="94" eb="96">
      <t>ワリアイ</t>
    </rPh>
    <rPh sb="97" eb="98">
      <t>アラワ</t>
    </rPh>
    <rPh sb="99" eb="101">
      <t>カンロ</t>
    </rPh>
    <rPh sb="101" eb="103">
      <t>ケイネン</t>
    </rPh>
    <rPh sb="103" eb="104">
      <t>カ</t>
    </rPh>
    <rPh sb="104" eb="105">
      <t>リツ</t>
    </rPh>
    <rPh sb="109" eb="111">
      <t>スウチ</t>
    </rPh>
    <rPh sb="120" eb="122">
      <t>ルイジ</t>
    </rPh>
    <rPh sb="122" eb="124">
      <t>ダンタイ</t>
    </rPh>
    <rPh sb="125" eb="126">
      <t>クラ</t>
    </rPh>
    <rPh sb="127" eb="128">
      <t>タカ</t>
    </rPh>
    <rPh sb="132" eb="136">
      <t>ホウテイタイヨウ</t>
    </rPh>
    <rPh sb="136" eb="138">
      <t>ネンスウ</t>
    </rPh>
    <rPh sb="139" eb="140">
      <t>コ</t>
    </rPh>
    <rPh sb="142" eb="144">
      <t>カンロ</t>
    </rPh>
    <rPh sb="145" eb="146">
      <t>タダ</t>
    </rPh>
    <rPh sb="151" eb="153">
      <t>コウシン</t>
    </rPh>
    <rPh sb="155" eb="157">
      <t>ヒツヨウ</t>
    </rPh>
    <rPh sb="164" eb="166">
      <t>スウチ</t>
    </rPh>
    <rPh sb="167" eb="169">
      <t>ジョウショウ</t>
    </rPh>
    <rPh sb="169" eb="171">
      <t>ケイコウ</t>
    </rPh>
    <rPh sb="174" eb="176">
      <t>チュウイ</t>
    </rPh>
    <rPh sb="177" eb="179">
      <t>ヒツヨウ</t>
    </rPh>
    <rPh sb="189" eb="192">
      <t>ナバリシ</t>
    </rPh>
    <rPh sb="192" eb="194">
      <t>スイドウ</t>
    </rPh>
    <rPh sb="199" eb="200">
      <t>モト</t>
    </rPh>
    <rPh sb="202" eb="204">
      <t>カンロ</t>
    </rPh>
    <rPh sb="205" eb="207">
      <t>コウシン</t>
    </rPh>
    <rPh sb="208" eb="211">
      <t>タイシンカ</t>
    </rPh>
    <rPh sb="212" eb="214">
      <t>スイシン</t>
    </rPh>
    <rPh sb="220" eb="224">
      <t>カンロコウシン</t>
    </rPh>
    <rPh sb="224" eb="225">
      <t>リツ</t>
    </rPh>
    <rPh sb="248" eb="250">
      <t>ジョウショウ</t>
    </rPh>
    <rPh sb="256" eb="258">
      <t>ルイジ</t>
    </rPh>
    <rPh sb="258" eb="260">
      <t>ダンタイ</t>
    </rPh>
    <rPh sb="263" eb="266">
      <t>ドウテイド</t>
    </rPh>
    <phoneticPr fontId="4"/>
  </si>
  <si>
    <t>　現在、平成23年度から平成32年度を計画期間とする名張市水道ビジョンに基づき、安全で安定した水道水が供給できるよう老朽化施設・老朽管の更新や耐震化に取り組んでいます。
　今後は、管路経年化率が上昇するなか、更新需要はますます増加していく一方、人口減少や節水技術の進展により、給水量は減少していくものと想定されます。また、施設更新時に必要な資金について、新設時にあった工事負担金等の財源は見込めません。
　こうした状況の中、アセットマネジメント（資産管理）による長期的な視点のもと、水道料金の適正化を図るとともに企業債も活用しながら、計画的な事業運営を実施していきます。</t>
    <rPh sb="40" eb="42">
      <t>アンゼン</t>
    </rPh>
    <rPh sb="43" eb="45">
      <t>アンテイ</t>
    </rPh>
    <rPh sb="47" eb="50">
      <t>スイドウスイ</t>
    </rPh>
    <rPh sb="51" eb="53">
      <t>キョウキュウ</t>
    </rPh>
    <rPh sb="75" eb="76">
      <t>ト</t>
    </rPh>
    <rPh sb="77" eb="78">
      <t>ク</t>
    </rPh>
    <rPh sb="86" eb="88">
      <t>コンゴ</t>
    </rPh>
    <rPh sb="114" eb="115">
      <t>カ</t>
    </rPh>
    <rPh sb="119" eb="121">
      <t>イッポウ</t>
    </rPh>
    <rPh sb="122" eb="124">
      <t>ジンコウ</t>
    </rPh>
    <rPh sb="124" eb="126">
      <t>ゲンショウ</t>
    </rPh>
    <rPh sb="127" eb="129">
      <t>セッスイ</t>
    </rPh>
    <rPh sb="129" eb="131">
      <t>ギジュツ</t>
    </rPh>
    <rPh sb="132" eb="134">
      <t>シンテン</t>
    </rPh>
    <rPh sb="138" eb="140">
      <t>キュウスイ</t>
    </rPh>
    <rPh sb="140" eb="141">
      <t>リョウ</t>
    </rPh>
    <rPh sb="142" eb="144">
      <t>ゲンショウ</t>
    </rPh>
    <rPh sb="151" eb="153">
      <t>ソウテイ</t>
    </rPh>
    <rPh sb="161" eb="163">
      <t>シセツ</t>
    </rPh>
    <rPh sb="163" eb="165">
      <t>コウシン</t>
    </rPh>
    <rPh sb="165" eb="166">
      <t>ジ</t>
    </rPh>
    <rPh sb="167" eb="169">
      <t>ヒツヨウ</t>
    </rPh>
    <rPh sb="170" eb="172">
      <t>シキン</t>
    </rPh>
    <rPh sb="177" eb="179">
      <t>シンセツ</t>
    </rPh>
    <rPh sb="179" eb="180">
      <t>ジ</t>
    </rPh>
    <rPh sb="184" eb="186">
      <t>コウジ</t>
    </rPh>
    <rPh sb="186" eb="189">
      <t>フタンキン</t>
    </rPh>
    <rPh sb="189" eb="190">
      <t>トウ</t>
    </rPh>
    <rPh sb="191" eb="193">
      <t>ザイゲン</t>
    </rPh>
    <rPh sb="194" eb="196">
      <t>ミコ</t>
    </rPh>
    <rPh sb="207" eb="209">
      <t>ジョウキョウ</t>
    </rPh>
    <rPh sb="210" eb="211">
      <t>ナカ</t>
    </rPh>
    <rPh sb="223" eb="225">
      <t>シサン</t>
    </rPh>
    <rPh sb="225" eb="227">
      <t>カンリ</t>
    </rPh>
    <rPh sb="231" eb="234">
      <t>チョウキテキ</t>
    </rPh>
    <rPh sb="235" eb="237">
      <t>シテン</t>
    </rPh>
    <rPh sb="241" eb="245">
      <t>スイドウリョウキン</t>
    </rPh>
    <rPh sb="246" eb="249">
      <t>テキセイカ</t>
    </rPh>
    <rPh sb="250" eb="251">
      <t>ハカ</t>
    </rPh>
    <rPh sb="256" eb="258">
      <t>キギョウ</t>
    </rPh>
    <rPh sb="258" eb="259">
      <t>サイ</t>
    </rPh>
    <rPh sb="260" eb="262">
      <t>カツヨウ</t>
    </rPh>
    <rPh sb="276" eb="278">
      <t>ジッシ</t>
    </rPh>
    <phoneticPr fontId="4"/>
  </si>
  <si>
    <t xml:space="preserve">①経常収支比率は、新会計基準の適用後のH26から単年度収支が黒字であることを示す100％以上となっています。
②累積欠損金は発生していません。
③短期的な債務に対する支払能力を表す流動比率は、新会計基準の適用により大きく減少したものの類似団体と同程度で、十分な現金等がある状況を示しています。
④企業債残高の規模を表す指標である企業債残高対給水収益率は、H27は69.30％と類似団体に比べきわめて低い数値となっています。これは住宅地開発に伴う施設の新設時に工事負担金等の財源があったことが主な要因です。
⑤料金回収率は100％をやや下回っていますが、H26から給水に係る費用は給水収益のほか加入金などの収益で賄えています。
⑥有収水量（料金収入の対象となった水量）1㎥あたりについて、どれだけ費用がかかっているかを表す給水原価は、支払利息等が少ないため、類似団体より低くなっています。
⑦施設利用率は、節水や人口減少により低下傾向にあり、給水能力に余裕がある状況となっています。
⑧施設の稼働が収益につながっているかを判断する指標である有収率は、老朽管の更新並びにH23から計画的に漏水調査を進めていることから年々上昇しています。H27は類似団体と比べ高い数値となっています。　
</t>
    <rPh sb="1" eb="3">
      <t>ケイジョウ</t>
    </rPh>
    <rPh sb="3" eb="5">
      <t>シュウシ</t>
    </rPh>
    <rPh sb="5" eb="7">
      <t>ヒリツ</t>
    </rPh>
    <rPh sb="9" eb="14">
      <t>シンカイケイキジュン</t>
    </rPh>
    <rPh sb="15" eb="17">
      <t>テキヨウ</t>
    </rPh>
    <rPh sb="17" eb="18">
      <t>ゴ</t>
    </rPh>
    <rPh sb="24" eb="29">
      <t>タンネンドシュウシ</t>
    </rPh>
    <rPh sb="30" eb="32">
      <t>クロジ</t>
    </rPh>
    <rPh sb="38" eb="39">
      <t>シメ</t>
    </rPh>
    <rPh sb="44" eb="46">
      <t>イジョウ</t>
    </rPh>
    <rPh sb="56" eb="61">
      <t>ルイセキケッソンキン</t>
    </rPh>
    <rPh sb="62" eb="64">
      <t>ハッセイ</t>
    </rPh>
    <rPh sb="73" eb="75">
      <t>タンキ</t>
    </rPh>
    <rPh sb="75" eb="76">
      <t>テキ</t>
    </rPh>
    <rPh sb="77" eb="79">
      <t>サイム</t>
    </rPh>
    <rPh sb="80" eb="81">
      <t>タイ</t>
    </rPh>
    <rPh sb="83" eb="85">
      <t>シハライ</t>
    </rPh>
    <rPh sb="85" eb="87">
      <t>ノウリョク</t>
    </rPh>
    <rPh sb="88" eb="89">
      <t>アラワ</t>
    </rPh>
    <rPh sb="90" eb="94">
      <t>リュウドウヒリツ</t>
    </rPh>
    <rPh sb="96" eb="101">
      <t>シンカイケイキジュン</t>
    </rPh>
    <rPh sb="102" eb="104">
      <t>テキヨウ</t>
    </rPh>
    <rPh sb="107" eb="108">
      <t>オオ</t>
    </rPh>
    <rPh sb="110" eb="112">
      <t>ゲンショウ</t>
    </rPh>
    <rPh sb="117" eb="121">
      <t>ルイジダンタイ</t>
    </rPh>
    <rPh sb="122" eb="125">
      <t>ドウテイド</t>
    </rPh>
    <rPh sb="127" eb="129">
      <t>ジュウブン</t>
    </rPh>
    <rPh sb="130" eb="132">
      <t>ゲンキン</t>
    </rPh>
    <rPh sb="132" eb="133">
      <t>トウ</t>
    </rPh>
    <rPh sb="136" eb="138">
      <t>ジョウキョウ</t>
    </rPh>
    <rPh sb="139" eb="140">
      <t>シメ</t>
    </rPh>
    <rPh sb="148" eb="150">
      <t>キギョウ</t>
    </rPh>
    <rPh sb="150" eb="151">
      <t>サイ</t>
    </rPh>
    <rPh sb="151" eb="153">
      <t>ザンダカ</t>
    </rPh>
    <rPh sb="154" eb="156">
      <t>キボ</t>
    </rPh>
    <rPh sb="157" eb="158">
      <t>アラワ</t>
    </rPh>
    <rPh sb="159" eb="161">
      <t>シヒョウ</t>
    </rPh>
    <rPh sb="164" eb="166">
      <t>キギョウ</t>
    </rPh>
    <rPh sb="166" eb="167">
      <t>サイ</t>
    </rPh>
    <rPh sb="167" eb="169">
      <t>ザンダカ</t>
    </rPh>
    <rPh sb="169" eb="170">
      <t>タイ</t>
    </rPh>
    <rPh sb="170" eb="172">
      <t>キュウスイ</t>
    </rPh>
    <rPh sb="172" eb="174">
      <t>シュウエキ</t>
    </rPh>
    <rPh sb="174" eb="175">
      <t>リツ</t>
    </rPh>
    <rPh sb="188" eb="190">
      <t>ルイジ</t>
    </rPh>
    <rPh sb="190" eb="192">
      <t>ダンタイ</t>
    </rPh>
    <rPh sb="193" eb="194">
      <t>クラ</t>
    </rPh>
    <rPh sb="199" eb="200">
      <t>ヒク</t>
    </rPh>
    <rPh sb="201" eb="203">
      <t>スウチ</t>
    </rPh>
    <rPh sb="214" eb="217">
      <t>ジュウタクチ</t>
    </rPh>
    <rPh sb="217" eb="219">
      <t>カイハツ</t>
    </rPh>
    <rPh sb="220" eb="221">
      <t>トモナ</t>
    </rPh>
    <rPh sb="222" eb="224">
      <t>シセツ</t>
    </rPh>
    <rPh sb="225" eb="227">
      <t>シンセツ</t>
    </rPh>
    <rPh sb="227" eb="228">
      <t>ジ</t>
    </rPh>
    <rPh sb="229" eb="234">
      <t>コウジフタンキン</t>
    </rPh>
    <rPh sb="234" eb="235">
      <t>トウ</t>
    </rPh>
    <rPh sb="236" eb="238">
      <t>ザイゲン</t>
    </rPh>
    <rPh sb="245" eb="246">
      <t>オモ</t>
    </rPh>
    <rPh sb="247" eb="249">
      <t>ヨウイン</t>
    </rPh>
    <rPh sb="254" eb="256">
      <t>リョウキン</t>
    </rPh>
    <rPh sb="256" eb="258">
      <t>カイシュウ</t>
    </rPh>
    <rPh sb="258" eb="259">
      <t>リツ</t>
    </rPh>
    <rPh sb="267" eb="269">
      <t>シタマワ</t>
    </rPh>
    <rPh sb="296" eb="298">
      <t>カニュウ</t>
    </rPh>
    <rPh sb="298" eb="299">
      <t>キン</t>
    </rPh>
    <rPh sb="302" eb="304">
      <t>シュウエキ</t>
    </rPh>
    <rPh sb="314" eb="318">
      <t>ユウシュウスイリョウ</t>
    </rPh>
    <rPh sb="319" eb="321">
      <t>リョウキン</t>
    </rPh>
    <rPh sb="321" eb="323">
      <t>シュウニュウ</t>
    </rPh>
    <rPh sb="324" eb="326">
      <t>タイショウ</t>
    </rPh>
    <rPh sb="330" eb="332">
      <t>スイリョウ</t>
    </rPh>
    <rPh sb="347" eb="349">
      <t>ヒヨウ</t>
    </rPh>
    <rPh sb="358" eb="359">
      <t>アラワ</t>
    </rPh>
    <rPh sb="360" eb="362">
      <t>キュウスイ</t>
    </rPh>
    <rPh sb="362" eb="364">
      <t>ゲンカ</t>
    </rPh>
    <rPh sb="366" eb="368">
      <t>シハライ</t>
    </rPh>
    <rPh sb="368" eb="370">
      <t>リソク</t>
    </rPh>
    <rPh sb="370" eb="371">
      <t>トウ</t>
    </rPh>
    <rPh sb="372" eb="373">
      <t>スク</t>
    </rPh>
    <rPh sb="378" eb="380">
      <t>ルイジ</t>
    </rPh>
    <rPh sb="380" eb="382">
      <t>ダンタイ</t>
    </rPh>
    <rPh sb="384" eb="385">
      <t>ヒク</t>
    </rPh>
    <rPh sb="395" eb="397">
      <t>シセツ</t>
    </rPh>
    <rPh sb="397" eb="400">
      <t>リヨウリツ</t>
    </rPh>
    <rPh sb="402" eb="404">
      <t>セッスイ</t>
    </rPh>
    <rPh sb="405" eb="409">
      <t>ジンコウゲンショウ</t>
    </rPh>
    <rPh sb="412" eb="414">
      <t>テイカ</t>
    </rPh>
    <rPh sb="414" eb="416">
      <t>ケイコウ</t>
    </rPh>
    <rPh sb="420" eb="422">
      <t>キュウスイ</t>
    </rPh>
    <rPh sb="422" eb="424">
      <t>ノウリョク</t>
    </rPh>
    <rPh sb="425" eb="427">
      <t>ヨユウ</t>
    </rPh>
    <rPh sb="430" eb="432">
      <t>ジョウキョウ</t>
    </rPh>
    <rPh sb="442" eb="444">
      <t>シセツ</t>
    </rPh>
    <rPh sb="445" eb="447">
      <t>カドウ</t>
    </rPh>
    <rPh sb="448" eb="450">
      <t>シュウエキ</t>
    </rPh>
    <rPh sb="460" eb="462">
      <t>ハンダン</t>
    </rPh>
    <rPh sb="464" eb="466">
      <t>シヒョウ</t>
    </rPh>
    <rPh sb="469" eb="471">
      <t>ユウシュウ</t>
    </rPh>
    <rPh sb="471" eb="472">
      <t>リツ</t>
    </rPh>
    <rPh sb="474" eb="477">
      <t>ロウキュウカン</t>
    </rPh>
    <rPh sb="478" eb="480">
      <t>コウシン</t>
    </rPh>
    <rPh sb="480" eb="481">
      <t>ナラ</t>
    </rPh>
    <rPh sb="488" eb="491">
      <t>ケイカクテキ</t>
    </rPh>
    <rPh sb="492" eb="496">
      <t>ロウスイチョウサ</t>
    </rPh>
    <rPh sb="497" eb="498">
      <t>スス</t>
    </rPh>
    <rPh sb="506" eb="508">
      <t>ネンネン</t>
    </rPh>
    <rPh sb="508" eb="510">
      <t>ジョウショウ</t>
    </rPh>
    <rPh sb="520" eb="522">
      <t>ルイジ</t>
    </rPh>
    <rPh sb="522" eb="524">
      <t>ダンタイ</t>
    </rPh>
    <rPh sb="525" eb="526">
      <t>クラ</t>
    </rPh>
    <rPh sb="527" eb="528">
      <t>タカ</t>
    </rPh>
    <rPh sb="529" eb="53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</si>
</sst>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0.26</c:v>
                </c:pt>
                <c:pt idx="1">
                  <c:v>0.17</c:v>
                </c:pt>
                <c:pt idx="2">
                  <c:v>0.54</c:v>
                </c:pt>
                <c:pt idx="3">
                  <c:v>0.99</c:v>
                </c:pt>
                <c:pt idx="4">
                  <c:v>0.8</c:v>
                </c:pt>
              </c:numCache>
            </c:numRef>
          </c:val>
        </c:ser>
        <c:dLbls>
          <c:showLegendKey val="0"/>
          <c:showVal val="0"/>
          <c:showCatName val="0"/>
          <c:showSerName val="0"/>
          <c:showPercent val="0"/>
          <c:showBubbleSize val="0"/>
        </c:dLbls>
        <c:gapWidth val="150"/>
        <c:axId val="269269440"/>
        <c:axId val="26926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269269440"/>
        <c:axId val="269269832"/>
      </c:lineChart>
      <c:dateAx>
        <c:axId val="269269440"/>
        <c:scaling>
          <c:orientation val="minMax"/>
        </c:scaling>
        <c:delete val="1"/>
        <c:axPos val="b"/>
        <c:numFmt formatCode="ge" sourceLinked="1"/>
        <c:majorTickMark val="none"/>
        <c:minorTickMark val="none"/>
        <c:tickLblPos val="none"/>
        <c:crossAx val="269269832"/>
        <c:crosses val="autoZero"/>
        <c:auto val="1"/>
        <c:lblOffset val="100"/>
        <c:baseTimeUnit val="years"/>
      </c:dateAx>
      <c:valAx>
        <c:axId val="26926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2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59.86</c:v>
                </c:pt>
                <c:pt idx="1">
                  <c:v>58.4</c:v>
                </c:pt>
                <c:pt idx="2">
                  <c:v>57.34</c:v>
                </c:pt>
                <c:pt idx="3">
                  <c:v>55.69</c:v>
                </c:pt>
                <c:pt idx="4">
                  <c:v>55.21</c:v>
                </c:pt>
              </c:numCache>
            </c:numRef>
          </c:val>
        </c:ser>
        <c:dLbls>
          <c:showLegendKey val="0"/>
          <c:showVal val="0"/>
          <c:showCatName val="0"/>
          <c:showSerName val="0"/>
          <c:showPercent val="0"/>
          <c:showBubbleSize val="0"/>
        </c:dLbls>
        <c:gapWidth val="150"/>
        <c:axId val="271371256"/>
        <c:axId val="2713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271371256"/>
        <c:axId val="271371648"/>
      </c:lineChart>
      <c:dateAx>
        <c:axId val="271371256"/>
        <c:scaling>
          <c:orientation val="minMax"/>
        </c:scaling>
        <c:delete val="1"/>
        <c:axPos val="b"/>
        <c:numFmt formatCode="ge" sourceLinked="1"/>
        <c:majorTickMark val="none"/>
        <c:minorTickMark val="none"/>
        <c:tickLblPos val="none"/>
        <c:crossAx val="271371648"/>
        <c:crosses val="autoZero"/>
        <c:auto val="1"/>
        <c:lblOffset val="100"/>
        <c:baseTimeUnit val="years"/>
      </c:dateAx>
      <c:valAx>
        <c:axId val="2713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37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89.84</c:v>
                </c:pt>
                <c:pt idx="1">
                  <c:v>91.85</c:v>
                </c:pt>
                <c:pt idx="2">
                  <c:v>92.76</c:v>
                </c:pt>
                <c:pt idx="3">
                  <c:v>93.37</c:v>
                </c:pt>
                <c:pt idx="4">
                  <c:v>93.74</c:v>
                </c:pt>
              </c:numCache>
            </c:numRef>
          </c:val>
        </c:ser>
        <c:dLbls>
          <c:showLegendKey val="0"/>
          <c:showVal val="0"/>
          <c:showCatName val="0"/>
          <c:showSerName val="0"/>
          <c:showPercent val="0"/>
          <c:showBubbleSize val="0"/>
        </c:dLbls>
        <c:gapWidth val="150"/>
        <c:axId val="271539712"/>
        <c:axId val="27154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271539712"/>
        <c:axId val="271541672"/>
      </c:lineChart>
      <c:dateAx>
        <c:axId val="271539712"/>
        <c:scaling>
          <c:orientation val="minMax"/>
        </c:scaling>
        <c:delete val="1"/>
        <c:axPos val="b"/>
        <c:numFmt formatCode="ge" sourceLinked="1"/>
        <c:majorTickMark val="none"/>
        <c:minorTickMark val="none"/>
        <c:tickLblPos val="none"/>
        <c:crossAx val="271541672"/>
        <c:crosses val="autoZero"/>
        <c:auto val="1"/>
        <c:lblOffset val="100"/>
        <c:baseTimeUnit val="years"/>
      </c:dateAx>
      <c:valAx>
        <c:axId val="27154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96.17</c:v>
                </c:pt>
                <c:pt idx="1">
                  <c:v>93.09</c:v>
                </c:pt>
                <c:pt idx="2">
                  <c:v>92.3</c:v>
                </c:pt>
                <c:pt idx="3">
                  <c:v>103.14</c:v>
                </c:pt>
                <c:pt idx="4">
                  <c:v>104.55</c:v>
                </c:pt>
              </c:numCache>
            </c:numRef>
          </c:val>
        </c:ser>
        <c:dLbls>
          <c:showLegendKey val="0"/>
          <c:showVal val="0"/>
          <c:showCatName val="0"/>
          <c:showSerName val="0"/>
          <c:showPercent val="0"/>
          <c:showBubbleSize val="0"/>
        </c:dLbls>
        <c:gapWidth val="150"/>
        <c:axId val="207039824"/>
        <c:axId val="27154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207039824"/>
        <c:axId val="271540496"/>
      </c:lineChart>
      <c:dateAx>
        <c:axId val="207039824"/>
        <c:scaling>
          <c:orientation val="minMax"/>
        </c:scaling>
        <c:delete val="1"/>
        <c:axPos val="b"/>
        <c:numFmt formatCode="ge" sourceLinked="1"/>
        <c:majorTickMark val="none"/>
        <c:minorTickMark val="none"/>
        <c:tickLblPos val="none"/>
        <c:crossAx val="271540496"/>
        <c:crosses val="autoZero"/>
        <c:auto val="1"/>
        <c:lblOffset val="100"/>
        <c:baseTimeUnit val="years"/>
      </c:dateAx>
      <c:valAx>
        <c:axId val="27154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03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40.29</c:v>
                </c:pt>
                <c:pt idx="1">
                  <c:v>41.85</c:v>
                </c:pt>
                <c:pt idx="2">
                  <c:v>42.98</c:v>
                </c:pt>
                <c:pt idx="3">
                  <c:v>46.9</c:v>
                </c:pt>
                <c:pt idx="4">
                  <c:v>48.85</c:v>
                </c:pt>
              </c:numCache>
            </c:numRef>
          </c:val>
        </c:ser>
        <c:dLbls>
          <c:showLegendKey val="0"/>
          <c:showVal val="0"/>
          <c:showCatName val="0"/>
          <c:showSerName val="0"/>
          <c:showPercent val="0"/>
          <c:showBubbleSize val="0"/>
        </c:dLbls>
        <c:gapWidth val="150"/>
        <c:axId val="271536576"/>
        <c:axId val="27153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271536576"/>
        <c:axId val="271538928"/>
      </c:lineChart>
      <c:dateAx>
        <c:axId val="271536576"/>
        <c:scaling>
          <c:orientation val="minMax"/>
        </c:scaling>
        <c:delete val="1"/>
        <c:axPos val="b"/>
        <c:numFmt formatCode="ge" sourceLinked="1"/>
        <c:majorTickMark val="none"/>
        <c:minorTickMark val="none"/>
        <c:tickLblPos val="none"/>
        <c:crossAx val="271538928"/>
        <c:crosses val="autoZero"/>
        <c:auto val="1"/>
        <c:lblOffset val="100"/>
        <c:baseTimeUnit val="years"/>
      </c:dateAx>
      <c:valAx>
        <c:axId val="27153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11.66</c:v>
                </c:pt>
                <c:pt idx="1">
                  <c:v>15.59</c:v>
                </c:pt>
                <c:pt idx="2">
                  <c:v>17.36</c:v>
                </c:pt>
                <c:pt idx="3">
                  <c:v>16.13</c:v>
                </c:pt>
                <c:pt idx="4">
                  <c:v>19.39</c:v>
                </c:pt>
              </c:numCache>
            </c:numRef>
          </c:val>
        </c:ser>
        <c:dLbls>
          <c:showLegendKey val="0"/>
          <c:showVal val="0"/>
          <c:showCatName val="0"/>
          <c:showSerName val="0"/>
          <c:showPercent val="0"/>
          <c:showBubbleSize val="0"/>
        </c:dLbls>
        <c:gapWidth val="150"/>
        <c:axId val="271537360"/>
        <c:axId val="27153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271537360"/>
        <c:axId val="271535400"/>
      </c:lineChart>
      <c:dateAx>
        <c:axId val="271537360"/>
        <c:scaling>
          <c:orientation val="minMax"/>
        </c:scaling>
        <c:delete val="1"/>
        <c:axPos val="b"/>
        <c:numFmt formatCode="ge" sourceLinked="1"/>
        <c:majorTickMark val="none"/>
        <c:minorTickMark val="none"/>
        <c:tickLblPos val="none"/>
        <c:crossAx val="271535400"/>
        <c:crosses val="autoZero"/>
        <c:auto val="1"/>
        <c:lblOffset val="100"/>
        <c:baseTimeUnit val="years"/>
      </c:dateAx>
      <c:valAx>
        <c:axId val="27153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53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1535008"/>
        <c:axId val="27154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271535008"/>
        <c:axId val="271540104"/>
      </c:lineChart>
      <c:dateAx>
        <c:axId val="271535008"/>
        <c:scaling>
          <c:orientation val="minMax"/>
        </c:scaling>
        <c:delete val="1"/>
        <c:axPos val="b"/>
        <c:numFmt formatCode="ge" sourceLinked="1"/>
        <c:majorTickMark val="none"/>
        <c:minorTickMark val="none"/>
        <c:tickLblPos val="none"/>
        <c:crossAx val="271540104"/>
        <c:crosses val="autoZero"/>
        <c:auto val="1"/>
        <c:lblOffset val="100"/>
        <c:baseTimeUnit val="years"/>
      </c:dateAx>
      <c:valAx>
        <c:axId val="271540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15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897.18</c:v>
                </c:pt>
                <c:pt idx="1">
                  <c:v>978.22</c:v>
                </c:pt>
                <c:pt idx="2">
                  <c:v>853.68</c:v>
                </c:pt>
                <c:pt idx="3">
                  <c:v>490.85</c:v>
                </c:pt>
                <c:pt idx="4">
                  <c:v>350.06</c:v>
                </c:pt>
              </c:numCache>
            </c:numRef>
          </c:val>
        </c:ser>
        <c:dLbls>
          <c:showLegendKey val="0"/>
          <c:showVal val="0"/>
          <c:showCatName val="0"/>
          <c:showSerName val="0"/>
          <c:showPercent val="0"/>
          <c:showBubbleSize val="0"/>
        </c:dLbls>
        <c:gapWidth val="150"/>
        <c:axId val="271369296"/>
        <c:axId val="27136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271369296"/>
        <c:axId val="271369688"/>
      </c:lineChart>
      <c:dateAx>
        <c:axId val="271369296"/>
        <c:scaling>
          <c:orientation val="minMax"/>
        </c:scaling>
        <c:delete val="1"/>
        <c:axPos val="b"/>
        <c:numFmt formatCode="ge" sourceLinked="1"/>
        <c:majorTickMark val="none"/>
        <c:minorTickMark val="none"/>
        <c:tickLblPos val="none"/>
        <c:crossAx val="271369688"/>
        <c:crosses val="autoZero"/>
        <c:auto val="1"/>
        <c:lblOffset val="100"/>
        <c:baseTimeUnit val="years"/>
      </c:dateAx>
      <c:valAx>
        <c:axId val="271369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136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48.72</c:v>
                </c:pt>
                <c:pt idx="1">
                  <c:v>46.65</c:v>
                </c:pt>
                <c:pt idx="2">
                  <c:v>44.54</c:v>
                </c:pt>
                <c:pt idx="3">
                  <c:v>43.53</c:v>
                </c:pt>
                <c:pt idx="4">
                  <c:v>69.3</c:v>
                </c:pt>
              </c:numCache>
            </c:numRef>
          </c:val>
        </c:ser>
        <c:dLbls>
          <c:showLegendKey val="0"/>
          <c:showVal val="0"/>
          <c:showCatName val="0"/>
          <c:showSerName val="0"/>
          <c:showPercent val="0"/>
          <c:showBubbleSize val="0"/>
        </c:dLbls>
        <c:gapWidth val="150"/>
        <c:axId val="271368512"/>
        <c:axId val="27136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271368512"/>
        <c:axId val="271368904"/>
      </c:lineChart>
      <c:dateAx>
        <c:axId val="271368512"/>
        <c:scaling>
          <c:orientation val="minMax"/>
        </c:scaling>
        <c:delete val="1"/>
        <c:axPos val="b"/>
        <c:numFmt formatCode="ge" sourceLinked="1"/>
        <c:majorTickMark val="none"/>
        <c:minorTickMark val="none"/>
        <c:tickLblPos val="none"/>
        <c:crossAx val="271368904"/>
        <c:crosses val="autoZero"/>
        <c:auto val="1"/>
        <c:lblOffset val="100"/>
        <c:baseTimeUnit val="years"/>
      </c:dateAx>
      <c:valAx>
        <c:axId val="271368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13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91.23</c:v>
                </c:pt>
                <c:pt idx="1">
                  <c:v>87.72</c:v>
                </c:pt>
                <c:pt idx="2">
                  <c:v>86.57</c:v>
                </c:pt>
                <c:pt idx="3">
                  <c:v>96.83</c:v>
                </c:pt>
                <c:pt idx="4">
                  <c:v>97.14</c:v>
                </c:pt>
              </c:numCache>
            </c:numRef>
          </c:val>
        </c:ser>
        <c:dLbls>
          <c:showLegendKey val="0"/>
          <c:showVal val="0"/>
          <c:showCatName val="0"/>
          <c:showSerName val="0"/>
          <c:showPercent val="0"/>
          <c:showBubbleSize val="0"/>
        </c:dLbls>
        <c:gapWidth val="150"/>
        <c:axId val="271367336"/>
        <c:axId val="2713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271367336"/>
        <c:axId val="271366944"/>
      </c:lineChart>
      <c:dateAx>
        <c:axId val="271367336"/>
        <c:scaling>
          <c:orientation val="minMax"/>
        </c:scaling>
        <c:delete val="1"/>
        <c:axPos val="b"/>
        <c:numFmt formatCode="ge" sourceLinked="1"/>
        <c:majorTickMark val="none"/>
        <c:minorTickMark val="none"/>
        <c:tickLblPos val="none"/>
        <c:crossAx val="271366944"/>
        <c:crosses val="autoZero"/>
        <c:auto val="1"/>
        <c:lblOffset val="100"/>
        <c:baseTimeUnit val="years"/>
      </c:dateAx>
      <c:valAx>
        <c:axId val="2713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36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152.32</c:v>
                </c:pt>
                <c:pt idx="1">
                  <c:v>158.31</c:v>
                </c:pt>
                <c:pt idx="2">
                  <c:v>161.57</c:v>
                </c:pt>
                <c:pt idx="3">
                  <c:v>144.24</c:v>
                </c:pt>
                <c:pt idx="4">
                  <c:v>142.93</c:v>
                </c:pt>
              </c:numCache>
            </c:numRef>
          </c:val>
        </c:ser>
        <c:dLbls>
          <c:showLegendKey val="0"/>
          <c:showVal val="0"/>
          <c:showCatName val="0"/>
          <c:showSerName val="0"/>
          <c:showPercent val="0"/>
          <c:showBubbleSize val="0"/>
        </c:dLbls>
        <c:gapWidth val="150"/>
        <c:axId val="271370864"/>
        <c:axId val="27136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271370864"/>
        <c:axId val="271367728"/>
      </c:lineChart>
      <c:dateAx>
        <c:axId val="271370864"/>
        <c:scaling>
          <c:orientation val="minMax"/>
        </c:scaling>
        <c:delete val="1"/>
        <c:axPos val="b"/>
        <c:numFmt formatCode="ge" sourceLinked="1"/>
        <c:majorTickMark val="none"/>
        <c:minorTickMark val="none"/>
        <c:tickLblPos val="none"/>
        <c:crossAx val="271367728"/>
        <c:crosses val="autoZero"/>
        <c:auto val="1"/>
        <c:lblOffset val="100"/>
        <c:baseTimeUnit val="years"/>
      </c:dateAx>
      <c:valAx>
        <c:axId val="27136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37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名張市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80482</v>
      </c>
      <c r="AJ8" s="56"/>
      <c r="AK8" s="56"/>
      <c r="AL8" s="56"/>
      <c r="AM8" s="56"/>
      <c r="AN8" s="56"/>
      <c r="AO8" s="56"/>
      <c r="AP8" s="57"/>
      <c r="AQ8" s="47">
        <f>データ!R6</f>
        <v>129.77000000000001</v>
      </c>
      <c r="AR8" s="47"/>
      <c r="AS8" s="47"/>
      <c r="AT8" s="47"/>
      <c r="AU8" s="47"/>
      <c r="AV8" s="47"/>
      <c r="AW8" s="47"/>
      <c r="AX8" s="47"/>
      <c r="AY8" s="47">
        <f>データ!S6</f>
        <v>620.19000000000005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88.66</v>
      </c>
      <c r="K10" s="47"/>
      <c r="L10" s="47"/>
      <c r="M10" s="47"/>
      <c r="N10" s="47"/>
      <c r="O10" s="47"/>
      <c r="P10" s="47"/>
      <c r="Q10" s="47"/>
      <c r="R10" s="47">
        <f>データ!O6</f>
        <v>99.83</v>
      </c>
      <c r="S10" s="47"/>
      <c r="T10" s="47"/>
      <c r="U10" s="47"/>
      <c r="V10" s="47"/>
      <c r="W10" s="47"/>
      <c r="X10" s="47"/>
      <c r="Y10" s="47"/>
      <c r="Z10" s="78">
        <f>データ!P6</f>
        <v>2376</v>
      </c>
      <c r="AA10" s="78"/>
      <c r="AB10" s="78"/>
      <c r="AC10" s="78"/>
      <c r="AD10" s="78"/>
      <c r="AE10" s="78"/>
      <c r="AF10" s="78"/>
      <c r="AG10" s="78"/>
      <c r="AH10" s="2"/>
      <c r="AI10" s="78">
        <f>データ!T6</f>
        <v>80007</v>
      </c>
      <c r="AJ10" s="78"/>
      <c r="AK10" s="78"/>
      <c r="AL10" s="78"/>
      <c r="AM10" s="78"/>
      <c r="AN10" s="78"/>
      <c r="AO10" s="78"/>
      <c r="AP10" s="78"/>
      <c r="AQ10" s="47">
        <f>データ!U6</f>
        <v>51.16</v>
      </c>
      <c r="AR10" s="47"/>
      <c r="AS10" s="47"/>
      <c r="AT10" s="47"/>
      <c r="AU10" s="47"/>
      <c r="AV10" s="47"/>
      <c r="AW10" s="47"/>
      <c r="AX10" s="47"/>
      <c r="AY10" s="47">
        <f>データ!V6</f>
        <v>1563.86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242080</v>
      </c>
      <c r="D6" s="31">
        <f t="shared" si="3"/>
        <v>46</v>
      </c>
      <c r="E6" s="31">
        <f t="shared" si="3"/>
        <v>1</v>
      </c>
      <c r="F6" s="31">
        <f t="shared" si="3"/>
        <v>0</v>
      </c>
      <c r="G6" s="31">
        <f t="shared" si="3"/>
        <v>1</v>
      </c>
      <c r="H6" s="31" t="str">
        <f t="shared" si="3"/>
        <v>三重県　名張市</v>
      </c>
      <c r="I6" s="31" t="str">
        <f t="shared" si="3"/>
        <v>法適用</v>
      </c>
      <c r="J6" s="31" t="str">
        <f t="shared" si="3"/>
        <v>水道事業</v>
      </c>
      <c r="K6" s="31" t="str">
        <f t="shared" si="3"/>
        <v>末端給水事業</v>
      </c>
      <c r="L6" s="31" t="str">
        <f t="shared" si="3"/>
        <v>A4</v>
      </c>
      <c r="M6" s="32" t="str">
        <f t="shared" si="3"/>
        <v>-</v>
      </c>
      <c r="N6" s="32">
        <f t="shared" si="3"/>
        <v>88.66</v>
      </c>
      <c r="O6" s="32">
        <f t="shared" si="3"/>
        <v>99.83</v>
      </c>
      <c r="P6" s="32">
        <f t="shared" si="3"/>
        <v>2376</v>
      </c>
      <c r="Q6" s="32">
        <f t="shared" si="3"/>
        <v>80482</v>
      </c>
      <c r="R6" s="32">
        <f t="shared" si="3"/>
        <v>129.77000000000001</v>
      </c>
      <c r="S6" s="32">
        <f t="shared" si="3"/>
        <v>620.19000000000005</v>
      </c>
      <c r="T6" s="32">
        <f t="shared" si="3"/>
        <v>80007</v>
      </c>
      <c r="U6" s="32">
        <f t="shared" si="3"/>
        <v>51.16</v>
      </c>
      <c r="V6" s="32">
        <f t="shared" si="3"/>
        <v>1563.86</v>
      </c>
      <c r="W6" s="33">
        <f>IF(W7="",NA(),W7)</f>
        <v>96.17</v>
      </c>
      <c r="X6" s="33">
        <f t="shared" ref="X6:AF6" si="4">IF(X7="",NA(),X7)</f>
        <v>93.09</v>
      </c>
      <c r="Y6" s="33">
        <f t="shared" si="4"/>
        <v>92.3</v>
      </c>
      <c r="Z6" s="33">
        <f t="shared" si="4"/>
        <v>103.14</v>
      </c>
      <c r="AA6" s="33">
        <f t="shared" si="4"/>
        <v>104.55</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897.18</v>
      </c>
      <c r="AT6" s="33">
        <f t="shared" ref="AT6:BB6" si="6">IF(AT7="",NA(),AT7)</f>
        <v>978.22</v>
      </c>
      <c r="AU6" s="33">
        <f t="shared" si="6"/>
        <v>853.68</v>
      </c>
      <c r="AV6" s="33">
        <f t="shared" si="6"/>
        <v>490.85</v>
      </c>
      <c r="AW6" s="33">
        <f t="shared" si="6"/>
        <v>350.06</v>
      </c>
      <c r="AX6" s="33">
        <f t="shared" si="6"/>
        <v>695.41</v>
      </c>
      <c r="AY6" s="33">
        <f t="shared" si="6"/>
        <v>701</v>
      </c>
      <c r="AZ6" s="33">
        <f t="shared" si="6"/>
        <v>739.59</v>
      </c>
      <c r="BA6" s="33">
        <f t="shared" si="6"/>
        <v>335.95</v>
      </c>
      <c r="BB6" s="33">
        <f t="shared" si="6"/>
        <v>346.59</v>
      </c>
      <c r="BC6" s="32" t="str">
        <f>IF(BC7="","",IF(BC7="-","【-】","【"&amp;SUBSTITUTE(TEXT(BC7,"#,##0.00"),"-","△")&amp;"】"))</f>
        <v>【262.74】</v>
      </c>
      <c r="BD6" s="33">
        <f>IF(BD7="",NA(),BD7)</f>
        <v>48.72</v>
      </c>
      <c r="BE6" s="33">
        <f t="shared" ref="BE6:BM6" si="7">IF(BE7="",NA(),BE7)</f>
        <v>46.65</v>
      </c>
      <c r="BF6" s="33">
        <f t="shared" si="7"/>
        <v>44.54</v>
      </c>
      <c r="BG6" s="33">
        <f t="shared" si="7"/>
        <v>43.53</v>
      </c>
      <c r="BH6" s="33">
        <f t="shared" si="7"/>
        <v>69.3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91.23</v>
      </c>
      <c r="BP6" s="33">
        <f t="shared" ref="BP6:BX6" si="8">IF(BP7="",NA(),BP7)</f>
        <v>87.72</v>
      </c>
      <c r="BQ6" s="33">
        <f t="shared" si="8"/>
        <v>86.57</v>
      </c>
      <c r="BR6" s="33">
        <f t="shared" si="8"/>
        <v>96.83</v>
      </c>
      <c r="BS6" s="33">
        <f t="shared" si="8"/>
        <v>97.14</v>
      </c>
      <c r="BT6" s="33">
        <f t="shared" si="8"/>
        <v>99.61</v>
      </c>
      <c r="BU6" s="33">
        <f t="shared" si="8"/>
        <v>100.27</v>
      </c>
      <c r="BV6" s="33">
        <f t="shared" si="8"/>
        <v>99.46</v>
      </c>
      <c r="BW6" s="33">
        <f t="shared" si="8"/>
        <v>105.21</v>
      </c>
      <c r="BX6" s="33">
        <f t="shared" si="8"/>
        <v>105.71</v>
      </c>
      <c r="BY6" s="32" t="str">
        <f>IF(BY7="","",IF(BY7="-","【-】","【"&amp;SUBSTITUTE(TEXT(BY7,"#,##0.00"),"-","△")&amp;"】"))</f>
        <v>【104.99】</v>
      </c>
      <c r="BZ6" s="33">
        <f>IF(BZ7="",NA(),BZ7)</f>
        <v>152.32</v>
      </c>
      <c r="CA6" s="33">
        <f t="shared" ref="CA6:CI6" si="9">IF(CA7="",NA(),CA7)</f>
        <v>158.31</v>
      </c>
      <c r="CB6" s="33">
        <f t="shared" si="9"/>
        <v>161.57</v>
      </c>
      <c r="CC6" s="33">
        <f t="shared" si="9"/>
        <v>144.24</v>
      </c>
      <c r="CD6" s="33">
        <f t="shared" si="9"/>
        <v>142.93</v>
      </c>
      <c r="CE6" s="33">
        <f t="shared" si="9"/>
        <v>169.59</v>
      </c>
      <c r="CF6" s="33">
        <f t="shared" si="9"/>
        <v>169.62</v>
      </c>
      <c r="CG6" s="33">
        <f t="shared" si="9"/>
        <v>171.78</v>
      </c>
      <c r="CH6" s="33">
        <f t="shared" si="9"/>
        <v>162.59</v>
      </c>
      <c r="CI6" s="33">
        <f t="shared" si="9"/>
        <v>162.15</v>
      </c>
      <c r="CJ6" s="32" t="str">
        <f>IF(CJ7="","",IF(CJ7="-","【-】","【"&amp;SUBSTITUTE(TEXT(CJ7,"#,##0.00"),"-","△")&amp;"】"))</f>
        <v>【163.72】</v>
      </c>
      <c r="CK6" s="33">
        <f>IF(CK7="",NA(),CK7)</f>
        <v>59.86</v>
      </c>
      <c r="CL6" s="33">
        <f t="shared" ref="CL6:CT6" si="10">IF(CL7="",NA(),CL7)</f>
        <v>58.4</v>
      </c>
      <c r="CM6" s="33">
        <f t="shared" si="10"/>
        <v>57.34</v>
      </c>
      <c r="CN6" s="33">
        <f t="shared" si="10"/>
        <v>55.69</v>
      </c>
      <c r="CO6" s="33">
        <f t="shared" si="10"/>
        <v>55.21</v>
      </c>
      <c r="CP6" s="33">
        <f t="shared" si="10"/>
        <v>60.04</v>
      </c>
      <c r="CQ6" s="33">
        <f t="shared" si="10"/>
        <v>59.88</v>
      </c>
      <c r="CR6" s="33">
        <f t="shared" si="10"/>
        <v>59.68</v>
      </c>
      <c r="CS6" s="33">
        <f t="shared" si="10"/>
        <v>59.17</v>
      </c>
      <c r="CT6" s="33">
        <f t="shared" si="10"/>
        <v>59.34</v>
      </c>
      <c r="CU6" s="32" t="str">
        <f>IF(CU7="","",IF(CU7="-","【-】","【"&amp;SUBSTITUTE(TEXT(CU7,"#,##0.00"),"-","△")&amp;"】"))</f>
        <v>【59.76】</v>
      </c>
      <c r="CV6" s="33">
        <f>IF(CV7="",NA(),CV7)</f>
        <v>89.84</v>
      </c>
      <c r="CW6" s="33">
        <f t="shared" ref="CW6:DE6" si="11">IF(CW7="",NA(),CW7)</f>
        <v>91.85</v>
      </c>
      <c r="CX6" s="33">
        <f t="shared" si="11"/>
        <v>92.76</v>
      </c>
      <c r="CY6" s="33">
        <f t="shared" si="11"/>
        <v>93.37</v>
      </c>
      <c r="CZ6" s="33">
        <f t="shared" si="11"/>
        <v>93.74</v>
      </c>
      <c r="DA6" s="33">
        <f t="shared" si="11"/>
        <v>87.33</v>
      </c>
      <c r="DB6" s="33">
        <f t="shared" si="11"/>
        <v>87.65</v>
      </c>
      <c r="DC6" s="33">
        <f t="shared" si="11"/>
        <v>87.63</v>
      </c>
      <c r="DD6" s="33">
        <f t="shared" si="11"/>
        <v>87.6</v>
      </c>
      <c r="DE6" s="33">
        <f t="shared" si="11"/>
        <v>87.74</v>
      </c>
      <c r="DF6" s="32" t="str">
        <f>IF(DF7="","",IF(DF7="-","【-】","【"&amp;SUBSTITUTE(TEXT(DF7,"#,##0.00"),"-","△")&amp;"】"))</f>
        <v>【89.95】</v>
      </c>
      <c r="DG6" s="33">
        <f>IF(DG7="",NA(),DG7)</f>
        <v>40.29</v>
      </c>
      <c r="DH6" s="33">
        <f t="shared" ref="DH6:DP6" si="12">IF(DH7="",NA(),DH7)</f>
        <v>41.85</v>
      </c>
      <c r="DI6" s="33">
        <f t="shared" si="12"/>
        <v>42.98</v>
      </c>
      <c r="DJ6" s="33">
        <f t="shared" si="12"/>
        <v>46.9</v>
      </c>
      <c r="DK6" s="33">
        <f t="shared" si="12"/>
        <v>48.85</v>
      </c>
      <c r="DL6" s="33">
        <f t="shared" si="12"/>
        <v>37.71</v>
      </c>
      <c r="DM6" s="33">
        <f t="shared" si="12"/>
        <v>38.69</v>
      </c>
      <c r="DN6" s="33">
        <f t="shared" si="12"/>
        <v>39.65</v>
      </c>
      <c r="DO6" s="33">
        <f t="shared" si="12"/>
        <v>45.25</v>
      </c>
      <c r="DP6" s="33">
        <f t="shared" si="12"/>
        <v>46.27</v>
      </c>
      <c r="DQ6" s="32" t="str">
        <f>IF(DQ7="","",IF(DQ7="-","【-】","【"&amp;SUBSTITUTE(TEXT(DQ7,"#,##0.00"),"-","△")&amp;"】"))</f>
        <v>【47.18】</v>
      </c>
      <c r="DR6" s="33">
        <f>IF(DR7="",NA(),DR7)</f>
        <v>11.66</v>
      </c>
      <c r="DS6" s="33">
        <f t="shared" ref="DS6:EA6" si="13">IF(DS7="",NA(),DS7)</f>
        <v>15.59</v>
      </c>
      <c r="DT6" s="33">
        <f t="shared" si="13"/>
        <v>17.36</v>
      </c>
      <c r="DU6" s="33">
        <f t="shared" si="13"/>
        <v>16.13</v>
      </c>
      <c r="DV6" s="33">
        <f t="shared" si="13"/>
        <v>19.39</v>
      </c>
      <c r="DW6" s="33">
        <f t="shared" si="13"/>
        <v>7.67</v>
      </c>
      <c r="DX6" s="33">
        <f t="shared" si="13"/>
        <v>8.4</v>
      </c>
      <c r="DY6" s="33">
        <f t="shared" si="13"/>
        <v>9.7100000000000009</v>
      </c>
      <c r="DZ6" s="33">
        <f t="shared" si="13"/>
        <v>10.71</v>
      </c>
      <c r="EA6" s="33">
        <f t="shared" si="13"/>
        <v>10.93</v>
      </c>
      <c r="EB6" s="32" t="str">
        <f>IF(EB7="","",IF(EB7="-","【-】","【"&amp;SUBSTITUTE(TEXT(EB7,"#,##0.00"),"-","△")&amp;"】"))</f>
        <v>【13.18】</v>
      </c>
      <c r="EC6" s="33">
        <f>IF(EC7="",NA(),EC7)</f>
        <v>0.26</v>
      </c>
      <c r="ED6" s="33">
        <f t="shared" ref="ED6:EL6" si="14">IF(ED7="",NA(),ED7)</f>
        <v>0.17</v>
      </c>
      <c r="EE6" s="33">
        <f t="shared" si="14"/>
        <v>0.54</v>
      </c>
      <c r="EF6" s="33">
        <f t="shared" si="14"/>
        <v>0.99</v>
      </c>
      <c r="EG6" s="33">
        <f t="shared" si="14"/>
        <v>0.8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242080</v>
      </c>
      <c r="D7" s="35">
        <v>46</v>
      </c>
      <c r="E7" s="35">
        <v>1</v>
      </c>
      <c r="F7" s="35">
        <v>0</v>
      </c>
      <c r="G7" s="35">
        <v>1</v>
      </c>
      <c r="H7" s="35" t="s">
        <v>92</v>
      </c>
      <c r="I7" s="35" t="s">
        <v>93</v>
      </c>
      <c r="J7" s="35" t="s">
        <v>94</v>
      </c>
      <c r="K7" s="35" t="s">
        <v>95</v>
      </c>
      <c r="L7" s="35" t="s">
        <v>96</v>
      </c>
      <c r="M7" s="36" t="s">
        <v>97</v>
      </c>
      <c r="N7" s="36">
        <v>88.66</v>
      </c>
      <c r="O7" s="36">
        <v>99.83</v>
      </c>
      <c r="P7" s="36">
        <v>2376</v>
      </c>
      <c r="Q7" s="36">
        <v>80482</v>
      </c>
      <c r="R7" s="36">
        <v>129.77000000000001</v>
      </c>
      <c r="S7" s="36">
        <v>620.19000000000005</v>
      </c>
      <c r="T7" s="36">
        <v>80007</v>
      </c>
      <c r="U7" s="36">
        <v>51.16</v>
      </c>
      <c r="V7" s="36">
        <v>1563.86</v>
      </c>
      <c r="W7" s="36">
        <v>96.17</v>
      </c>
      <c r="X7" s="36">
        <v>93.09</v>
      </c>
      <c r="Y7" s="36">
        <v>92.3</v>
      </c>
      <c r="Z7" s="36">
        <v>103.14</v>
      </c>
      <c r="AA7" s="36">
        <v>104.55</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897.18</v>
      </c>
      <c r="AT7" s="36">
        <v>978.22</v>
      </c>
      <c r="AU7" s="36">
        <v>853.68</v>
      </c>
      <c r="AV7" s="36">
        <v>490.85</v>
      </c>
      <c r="AW7" s="36">
        <v>350.06</v>
      </c>
      <c r="AX7" s="36">
        <v>695.41</v>
      </c>
      <c r="AY7" s="36">
        <v>701</v>
      </c>
      <c r="AZ7" s="36">
        <v>739.59</v>
      </c>
      <c r="BA7" s="36">
        <v>335.95</v>
      </c>
      <c r="BB7" s="36">
        <v>346.59</v>
      </c>
      <c r="BC7" s="36">
        <v>262.74</v>
      </c>
      <c r="BD7" s="36">
        <v>48.72</v>
      </c>
      <c r="BE7" s="36">
        <v>46.65</v>
      </c>
      <c r="BF7" s="36">
        <v>44.54</v>
      </c>
      <c r="BG7" s="36">
        <v>43.53</v>
      </c>
      <c r="BH7" s="36">
        <v>69.3</v>
      </c>
      <c r="BI7" s="36">
        <v>343.45</v>
      </c>
      <c r="BJ7" s="36">
        <v>330.99</v>
      </c>
      <c r="BK7" s="36">
        <v>324.08999999999997</v>
      </c>
      <c r="BL7" s="36">
        <v>319.82</v>
      </c>
      <c r="BM7" s="36">
        <v>312.02999999999997</v>
      </c>
      <c r="BN7" s="36">
        <v>276.38</v>
      </c>
      <c r="BO7" s="36">
        <v>91.23</v>
      </c>
      <c r="BP7" s="36">
        <v>87.72</v>
      </c>
      <c r="BQ7" s="36">
        <v>86.57</v>
      </c>
      <c r="BR7" s="36">
        <v>96.83</v>
      </c>
      <c r="BS7" s="36">
        <v>97.14</v>
      </c>
      <c r="BT7" s="36">
        <v>99.61</v>
      </c>
      <c r="BU7" s="36">
        <v>100.27</v>
      </c>
      <c r="BV7" s="36">
        <v>99.46</v>
      </c>
      <c r="BW7" s="36">
        <v>105.21</v>
      </c>
      <c r="BX7" s="36">
        <v>105.71</v>
      </c>
      <c r="BY7" s="36">
        <v>104.99</v>
      </c>
      <c r="BZ7" s="36">
        <v>152.32</v>
      </c>
      <c r="CA7" s="36">
        <v>158.31</v>
      </c>
      <c r="CB7" s="36">
        <v>161.57</v>
      </c>
      <c r="CC7" s="36">
        <v>144.24</v>
      </c>
      <c r="CD7" s="36">
        <v>142.93</v>
      </c>
      <c r="CE7" s="36">
        <v>169.59</v>
      </c>
      <c r="CF7" s="36">
        <v>169.62</v>
      </c>
      <c r="CG7" s="36">
        <v>171.78</v>
      </c>
      <c r="CH7" s="36">
        <v>162.59</v>
      </c>
      <c r="CI7" s="36">
        <v>162.15</v>
      </c>
      <c r="CJ7" s="36">
        <v>163.72</v>
      </c>
      <c r="CK7" s="36">
        <v>59.86</v>
      </c>
      <c r="CL7" s="36">
        <v>58.4</v>
      </c>
      <c r="CM7" s="36">
        <v>57.34</v>
      </c>
      <c r="CN7" s="36">
        <v>55.69</v>
      </c>
      <c r="CO7" s="36">
        <v>55.21</v>
      </c>
      <c r="CP7" s="36">
        <v>60.04</v>
      </c>
      <c r="CQ7" s="36">
        <v>59.88</v>
      </c>
      <c r="CR7" s="36">
        <v>59.68</v>
      </c>
      <c r="CS7" s="36">
        <v>59.17</v>
      </c>
      <c r="CT7" s="36">
        <v>59.34</v>
      </c>
      <c r="CU7" s="36">
        <v>59.76</v>
      </c>
      <c r="CV7" s="36">
        <v>89.84</v>
      </c>
      <c r="CW7" s="36">
        <v>91.85</v>
      </c>
      <c r="CX7" s="36">
        <v>92.76</v>
      </c>
      <c r="CY7" s="36">
        <v>93.37</v>
      </c>
      <c r="CZ7" s="36">
        <v>93.74</v>
      </c>
      <c r="DA7" s="36">
        <v>87.33</v>
      </c>
      <c r="DB7" s="36">
        <v>87.65</v>
      </c>
      <c r="DC7" s="36">
        <v>87.63</v>
      </c>
      <c r="DD7" s="36">
        <v>87.6</v>
      </c>
      <c r="DE7" s="36">
        <v>87.74</v>
      </c>
      <c r="DF7" s="36">
        <v>89.95</v>
      </c>
      <c r="DG7" s="36">
        <v>40.29</v>
      </c>
      <c r="DH7" s="36">
        <v>41.85</v>
      </c>
      <c r="DI7" s="36">
        <v>42.98</v>
      </c>
      <c r="DJ7" s="36">
        <v>46.9</v>
      </c>
      <c r="DK7" s="36">
        <v>48.85</v>
      </c>
      <c r="DL7" s="36">
        <v>37.71</v>
      </c>
      <c r="DM7" s="36">
        <v>38.69</v>
      </c>
      <c r="DN7" s="36">
        <v>39.65</v>
      </c>
      <c r="DO7" s="36">
        <v>45.25</v>
      </c>
      <c r="DP7" s="36">
        <v>46.27</v>
      </c>
      <c r="DQ7" s="36">
        <v>47.18</v>
      </c>
      <c r="DR7" s="36">
        <v>11.66</v>
      </c>
      <c r="DS7" s="36">
        <v>15.59</v>
      </c>
      <c r="DT7" s="36">
        <v>17.36</v>
      </c>
      <c r="DU7" s="36">
        <v>16.13</v>
      </c>
      <c r="DV7" s="36">
        <v>19.39</v>
      </c>
      <c r="DW7" s="36">
        <v>7.67</v>
      </c>
      <c r="DX7" s="36">
        <v>8.4</v>
      </c>
      <c r="DY7" s="36">
        <v>9.7100000000000009</v>
      </c>
      <c r="DZ7" s="36">
        <v>10.71</v>
      </c>
      <c r="EA7" s="36">
        <v>10.93</v>
      </c>
      <c r="EB7" s="36">
        <v>13.18</v>
      </c>
      <c r="EC7" s="36">
        <v>0.26</v>
      </c>
      <c r="ED7" s="36">
        <v>0.17</v>
      </c>
      <c r="EE7" s="36">
        <v>0.54</v>
      </c>
      <c r="EF7" s="36">
        <v>0.99</v>
      </c>
      <c r="EG7" s="36">
        <v>0.8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2017-02-16T23:42:13Z</cp:lastPrinted>
  <dcterms:created xsi:type="dcterms:W3CDTF">2017-02-01T08:43:32Z</dcterms:created>
  <dcterms:modified xsi:type="dcterms:W3CDTF">2017-02-16T23:43:21Z</dcterms:modified>
  <cp:category/>
</cp:coreProperties>
</file>