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4505" yWindow="-15" windowWidth="14310" windowHeight="127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C37" i="9"/>
  <c r="AM36" i="9"/>
  <c r="CO34" i="9"/>
  <c r="CO35" i="9" s="1"/>
  <c r="CO36" i="9" s="1"/>
  <c r="CO37" i="9" s="1"/>
  <c r="CO38" i="9" s="1"/>
  <c r="CO39" i="9" s="1"/>
  <c r="BW34" i="9"/>
  <c r="BW35" i="9" s="1"/>
  <c r="BW36" i="9" s="1"/>
  <c r="BW37" i="9" s="1"/>
  <c r="BW38" i="9" s="1"/>
  <c r="BW39" i="9" s="1"/>
  <c r="BW40" i="9" s="1"/>
  <c r="BW41" i="9" s="1"/>
  <c r="BW42" i="9" s="1"/>
  <c r="BW43"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s="1"/>
  <c r="AM34" i="9" l="1"/>
  <c r="AM35" i="9" l="1"/>
  <c r="BE34" i="9"/>
  <c r="BE35" i="9" s="1"/>
  <c r="BE36" i="9" s="1"/>
</calcChain>
</file>

<file path=xl/sharedStrings.xml><?xml version="1.0" encoding="utf-8"?>
<sst xmlns="http://schemas.openxmlformats.org/spreadsheetml/2006/main" count="1049" uniqueCount="571">
  <si>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</si>
  <si>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</si>
  <si>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</si>
  <si>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</si>
  <si>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</si>
  <si>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</si>
  <si>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</si>
  <si>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</si>
  <si>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</si>
  <si>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</si>
  <si>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</si>
  <si>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</si>
  <si>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</si>
  <si>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</si>
  <si>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</si>
  <si>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</si>
  <si>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</si>
  <si>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</si>
  <si>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</si>
  <si>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</si>
  <si>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</si>
  <si>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</si>
  <si>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</si>
  <si>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</si>
  <si>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</si>
  <si>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</si>
  <si>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</si>
  <si>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</si>
  <si>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</si>
  <si>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</si>
  <si>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</si>
  <si>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</si>
  <si>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</si>
  <si>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</si>
  <si>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</si>
  <si>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</si>
  <si>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</si>
  <si>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</si>
  <si>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</si>
  <si>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</si>
  <si>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</si>
  <si>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</si>
  <si>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</si>
  <si>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</si>
  <si>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</si>
  <si>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</si>
  <si>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</si>
  <si>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</si>
  <si>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</si>
  <si>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</si>
  <si>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</si>
  <si>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</si>
  <si>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</si>
  <si>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</si>
  <si>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</si>
  <si>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</si>
  <si>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</si>
  <si>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</si>
  <si>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</si>
  <si>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</si>
  <si>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</si>
  <si>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</si>
  <si>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</si>
  <si>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</si>
  <si>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</si>
  <si>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</si>
  <si>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</si>
  <si>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</si>
  <si>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</si>
  <si>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</si>
  <si>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</si>
  <si>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</si>
  <si>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</si>
  <si>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</si>
  <si>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</si>
  <si>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</si>
  <si>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</si>
  <si>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</si>
  <si>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</si>
  <si>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</si>
  <si>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</si>
  <si>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</si>
  <si>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</si>
  <si>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</si>
  <si>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</si>
  <si>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</si>
  <si>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</si>
  <si>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</si>
  <si>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</si>
  <si>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</si>
  <si>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</si>
  <si>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</si>
  <si>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</si>
  <si>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</si>
  <si>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</si>
  <si>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</si>
  <si>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</si>
  <si>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</si>
  <si>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</si>
  <si>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</si>
  <si>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</si>
  <si>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</si>
  <si>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</si>
  <si>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</si>
  <si>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</si>
  <si>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</si>
  <si>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</si>
  <si>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</si>
  <si>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</si>
  <si>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</si>
  <si>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</si>
  <si>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</si>
  <si>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</si>
  <si>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</si>
  <si>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</si>
  <si>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</si>
  <si>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</si>
  <si>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</si>
  <si>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</si>
  <si>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</si>
  <si>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</si>
  <si>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</si>
  <si>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</si>
  <si>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</si>
  <si>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</si>
  <si>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</si>
  <si>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</si>
  <si>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</si>
  <si>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</si>
  <si>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</si>
  <si>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</si>
  <si>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</si>
  <si>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</si>
  <si>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</si>
  <si>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</si>
  <si>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</si>
  <si>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</si>
  <si>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</si>
  <si>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</si>
  <si>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</si>
  <si>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</si>
  <si>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</si>
  <si>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</si>
  <si>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</si>
  <si>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</si>
  <si>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</si>
  <si>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</si>
  <si>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</si>
  <si>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</si>
  <si>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</si>
  <si>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</si>
  <si>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</si>
  <si>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</si>
  <si>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</si>
  <si>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</si>
  <si>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</si>
  <si>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</si>
  <si>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</si>
  <si>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</si>
  <si>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</si>
  <si>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</si>
  <si>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</si>
  <si>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</si>
  <si>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</si>
  <si>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</si>
  <si>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</si>
  <si>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</si>
  <si>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</si>
  <si>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</si>
  <si>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</si>
  <si>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</si>
  <si>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</si>
  <si>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</si>
  <si>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</si>
  <si>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</si>
  <si>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</si>
  <si>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</si>
  <si>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</si>
  <si>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</si>
  <si>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</si>
  <si>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</si>
  <si>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</si>
  <si>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</si>
  <si>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</si>
  <si>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</si>
  <si>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</si>
  <si>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</si>
  <si>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</si>
  <si>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</si>
  <si>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</si>
  <si>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</si>
  <si>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</si>
  <si>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</si>
  <si>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</si>
  <si>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</si>
  <si>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三重県伊賀市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</si>
  <si>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</si>
  <si>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</si>
  <si>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</si>
  <si>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</si>
  <si>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</si>
  <si>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</si>
  <si>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</si>
  <si>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</si>
  <si>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</si>
  <si>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</si>
  <si>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</si>
  <si>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</si>
  <si>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</si>
  <si>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</si>
  <si>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</si>
  <si>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</si>
  <si>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</si>
  <si>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</si>
  <si>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</si>
  <si>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</si>
  <si>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</si>
  <si>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</si>
  <si>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</si>
  <si>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</si>
  <si>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</si>
  <si>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</si>
  <si>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</si>
  <si>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</si>
  <si>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</si>
  <si>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</si>
  <si>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</si>
  <si>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</si>
  <si>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</si>
  <si>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</si>
  <si>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</si>
  <si>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</si>
  <si>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</si>
  <si>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</si>
  <si>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</si>
  <si>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</si>
  <si>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</si>
  <si>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</si>
  <si>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</si>
  <si>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</si>
  <si>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</si>
  <si>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</si>
  <si>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</si>
  <si>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</si>
  <si>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</si>
  <si>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</si>
  <si>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</si>
  <si>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</si>
  <si>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</si>
  <si>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</si>
  <si>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</si>
  <si>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</si>
  <si>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</si>
  <si>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</si>
  <si>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</si>
  <si>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</si>
  <si>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</si>
  <si>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</si>
  <si>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</si>
  <si>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</si>
  <si>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</si>
  <si>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</si>
  <si>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</si>
  <si>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</si>
  <si>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</si>
  <si>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</si>
  <si>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</si>
  <si>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</si>
  <si>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</si>
  <si>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</si>
  <si>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</si>
  <si>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</si>
  <si>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</si>
  <si>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</si>
  <si>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</si>
  <si>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</si>
  <si>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</si>
  <si>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</si>
  <si>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</si>
  <si>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</si>
  <si>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</si>
  <si>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</si>
  <si>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</si>
  <si>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</si>
  <si>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</si>
  <si>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</si>
  <si>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</si>
  <si>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</si>
  <si>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</si>
  <si>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</si>
  <si>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</si>
  <si>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</si>
  <si>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</si>
  <si>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</si>
  <si>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</si>
  <si>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</si>
  <si>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</si>
  <si>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</si>
  <si>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</si>
  <si>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</si>
  <si>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</si>
  <si>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</si>
  <si>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</si>
  <si>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</si>
  <si>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</si>
  <si>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</si>
  <si>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</si>
  <si>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</si>
  <si>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</si>
  <si>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</si>
  <si>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</si>
  <si>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</si>
  <si>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</si>
  <si>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</si>
  <si>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</si>
  <si>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</si>
  <si>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</si>
  <si>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</si>
  <si>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</si>
  <si>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</si>
  <si>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</si>
  <si>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</si>
  <si>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</si>
  <si>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</si>
  <si>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</si>
  <si>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</si>
  <si>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</si>
  <si>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</si>
  <si>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</si>
  <si>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</si>
  <si>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</si>
  <si>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</si>
  <si>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</si>
  <si>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</si>
  <si>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</si>
  <si>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</si>
  <si>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</si>
  <si>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</si>
  <si>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</si>
  <si>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</si>
  <si>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</si>
  <si>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</si>
  <si>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</si>
  <si>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</si>
  <si>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三重県伊賀市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</si>
  <si>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</si>
  <si>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</si>
  <si>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</si>
  <si>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</si>
  <si>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</si>
  <si>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</si>
  <si>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</si>
  <si>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</si>
  <si>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</si>
  <si>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</si>
  <si>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</si>
  <si>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</si>
  <si>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</si>
  <si>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</si>
  <si>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</si>
  <si>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</si>
  <si>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</si>
  <si>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</si>
  <si>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</si>
  <si>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</si>
  <si>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</si>
  <si>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サービスエリア特別会計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</si>
  <si>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</si>
  <si>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</si>
  <si>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</si>
  <si>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</si>
  <si>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</si>
  <si>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</si>
  <si>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</si>
  <si>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</si>
  <si>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</si>
  <si>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</si>
  <si>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</si>
  <si>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</si>
  <si>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</si>
  <si>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</si>
  <si>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</si>
  <si>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</si>
  <si>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</si>
  <si>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</si>
  <si>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</si>
  <si>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</si>
  <si>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</si>
  <si>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農業集落排水事業特別会計</t>
    <phoneticPr fontId="5"/>
  </si>
  <si>
    <t>法非適用企業</t>
    <phoneticPr fontId="5"/>
  </si>
  <si>
    <t>公共下水道事業特別会計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</si>
  <si>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</si>
  <si>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</si>
  <si>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</si>
  <si>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</si>
  <si>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</si>
  <si>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</si>
  <si>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</si>
  <si>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</si>
  <si>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</si>
  <si>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</si>
  <si>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</si>
  <si>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</si>
  <si>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</si>
  <si>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</si>
  <si>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</si>
  <si>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</si>
  <si>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</si>
  <si>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</si>
  <si>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</si>
  <si>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</si>
  <si>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</si>
  <si>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</si>
  <si>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</si>
  <si>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</si>
  <si>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</si>
  <si>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</si>
  <si>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</si>
  <si>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</si>
  <si>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</si>
  <si>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</si>
  <si>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</si>
  <si>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</si>
  <si>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</si>
  <si>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</si>
  <si>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</si>
  <si>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</si>
  <si>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</si>
  <si>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</si>
  <si>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</si>
  <si>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</si>
  <si>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</si>
  <si>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</si>
  <si>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</si>
  <si>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</si>
  <si>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</si>
  <si>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</si>
  <si>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</si>
  <si>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</si>
  <si>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</si>
  <si>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</si>
  <si>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</si>
  <si>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</si>
  <si>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</si>
  <si>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</si>
  <si>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</si>
  <si>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</si>
  <si>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</si>
  <si>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</si>
  <si>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</si>
  <si>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</si>
  <si>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</si>
  <si>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</si>
  <si>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</si>
  <si>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</si>
  <si>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</si>
  <si>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</si>
  <si>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</si>
  <si>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</si>
  <si>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</si>
  <si>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</si>
  <si>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</si>
  <si>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</si>
  <si>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</si>
  <si>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</si>
  <si>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</si>
  <si>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</si>
  <si>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</si>
  <si>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</si>
  <si>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</si>
  <si>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</si>
  <si>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</si>
  <si>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</si>
  <si>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</si>
  <si>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</si>
  <si>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</si>
  <si>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</si>
  <si>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</si>
  <si>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</si>
  <si>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</si>
  <si>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</si>
  <si>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</si>
  <si>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</si>
  <si>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</si>
  <si>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</si>
  <si>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</si>
  <si>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</si>
  <si>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</si>
  <si>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</si>
  <si>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</si>
  <si>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</si>
  <si>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</si>
  <si>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</si>
  <si>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</si>
  <si>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</si>
  <si>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</si>
  <si>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</si>
  <si>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</si>
  <si>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</si>
  <si>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</si>
  <si>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</si>
  <si>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</si>
  <si>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</si>
  <si>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</si>
  <si>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</si>
  <si>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</si>
  <si>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</si>
  <si>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</si>
  <si>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</si>
  <si>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</si>
  <si>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</si>
  <si>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</si>
  <si>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</si>
  <si>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</si>
  <si>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</si>
  <si>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</si>
  <si>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</si>
  <si>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</si>
  <si>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</si>
  <si>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</si>
  <si>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</si>
  <si>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</si>
  <si>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</si>
  <si>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</si>
  <si>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0.28</t>
  </si>
  <si>
    <t>住宅新築資金等貸付特別会計</t>
  </si>
  <si>
    <t>▲ 0.36</t>
  </si>
  <si>
    <t>▲ 0.33</t>
  </si>
  <si>
    <t>▲ 0.35</t>
  </si>
  <si>
    <t>水道事業会計</t>
  </si>
  <si>
    <t>一般会計</t>
  </si>
  <si>
    <t>病院事業会計</t>
  </si>
  <si>
    <t>▲ 0.41</t>
  </si>
  <si>
    <t>国民健康保険事業特別会計</t>
  </si>
  <si>
    <t>介護保険事業特別会計</t>
  </si>
  <si>
    <t>農業集落排水事業特別会計</t>
  </si>
  <si>
    <t>公共下水道事業特別会計</t>
  </si>
  <si>
    <t>その他会計（赤字）</t>
  </si>
  <si>
    <t>その他会計（黒字）</t>
  </si>
  <si>
    <t>-</t>
    <phoneticPr fontId="2"/>
  </si>
  <si>
    <t>-</t>
    <phoneticPr fontId="2"/>
  </si>
  <si>
    <t>伊賀市・名張市広域行政事務組合（一般会計）</t>
    <rPh sb="0" eb="3">
      <t>イガシ</t>
    </rPh>
    <rPh sb="4" eb="7">
      <t>ナバリシ</t>
    </rPh>
    <rPh sb="7" eb="9">
      <t>コウイキ</t>
    </rPh>
    <rPh sb="9" eb="11">
      <t>ギョウセイ</t>
    </rPh>
    <rPh sb="11" eb="13">
      <t>ジム</t>
    </rPh>
    <rPh sb="13" eb="15">
      <t>クミアイ</t>
    </rPh>
    <rPh sb="16" eb="18">
      <t>イッパン</t>
    </rPh>
    <rPh sb="18" eb="20">
      <t>カイケイ</t>
    </rPh>
    <phoneticPr fontId="2"/>
  </si>
  <si>
    <t>伊賀市・名張市広域行政事務組合（食肉センター特別会計）</t>
    <rPh sb="0" eb="3">
      <t>イガシ</t>
    </rPh>
    <rPh sb="4" eb="7">
      <t>ナバリシ</t>
    </rPh>
    <rPh sb="7" eb="9">
      <t>コウイキ</t>
    </rPh>
    <rPh sb="9" eb="11">
      <t>ギョウセイ</t>
    </rPh>
    <rPh sb="11" eb="13">
      <t>ジム</t>
    </rPh>
    <rPh sb="13" eb="15">
      <t>クミアイ</t>
    </rPh>
    <rPh sb="16" eb="18">
      <t>ショクニク</t>
    </rPh>
    <rPh sb="22" eb="24">
      <t>トクベツ</t>
    </rPh>
    <rPh sb="24" eb="26">
      <t>カイケイ</t>
    </rPh>
    <phoneticPr fontId="2"/>
  </si>
  <si>
    <t>伊賀市・名張市広域行政事務組合（農業共済事業特別会計）</t>
    <rPh sb="0" eb="3">
      <t>イガシ</t>
    </rPh>
    <rPh sb="4" eb="7">
      <t>ナバリシ</t>
    </rPh>
    <rPh sb="7" eb="9">
      <t>コウイキ</t>
    </rPh>
    <rPh sb="9" eb="11">
      <t>ギョウセイ</t>
    </rPh>
    <rPh sb="11" eb="13">
      <t>ジム</t>
    </rPh>
    <rPh sb="13" eb="15">
      <t>クミアイ</t>
    </rPh>
    <rPh sb="16" eb="18">
      <t>ノウギョウ</t>
    </rPh>
    <rPh sb="18" eb="20">
      <t>キョウサイ</t>
    </rPh>
    <rPh sb="20" eb="22">
      <t>ジギョウ</t>
    </rPh>
    <rPh sb="22" eb="24">
      <t>トクベツ</t>
    </rPh>
    <rPh sb="24" eb="26">
      <t>カイケイ</t>
    </rPh>
    <phoneticPr fontId="2"/>
  </si>
  <si>
    <t>伊賀南部環境衛生組合</t>
    <rPh sb="0" eb="2">
      <t>イガ</t>
    </rPh>
    <rPh sb="2" eb="4">
      <t>ナンブ</t>
    </rPh>
    <rPh sb="4" eb="6">
      <t>カンキョウ</t>
    </rPh>
    <rPh sb="6" eb="8">
      <t>エイセイ</t>
    </rPh>
    <rPh sb="8" eb="10">
      <t>クミアイ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</si>
  <si>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</si>
  <si>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三重県市町総合事務組合（退職手当特別会計）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</si>
  <si>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</si>
  <si>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2"/>
  </si>
  <si>
    <t>三重県市町総合事務組合（公平委員会特別会計）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</si>
  <si>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</si>
  <si>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三重県市町総合事務組合（共同研修特別会計）</t>
    <rPh sb="0" eb="3">
      <t>ミエケン</t>
    </rPh>
    <rPh sb="3" eb="5">
      <t>シチョウ</t>
    </rPh>
    <rPh sb="5" eb="7">
      <t>ソウゴウ</t>
    </rPh>
    <rPh sb="7" eb="9">
      <t>ジム</t>
    </rPh>
    <rPh sb="9" eb="11">
      <t>クミアイ</t>
    </rPh>
    <rPh sb="12" eb="14">
      <t>キョウドウ</t>
    </rPh>
    <rPh sb="14" eb="16">
      <t>ケンシュウ</t>
    </rPh>
    <rPh sb="16" eb="18">
      <t>トクベツ</t>
    </rPh>
    <rPh sb="18" eb="20">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</si>
  <si>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</si>
  <si>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</si>
  <si>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</si>
  <si>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三重地方税管理回収機構（一般会計）</t>
    <rPh sb="0" eb="2">
      <t>ミエ</t>
    </rPh>
    <rPh sb="2" eb="4">
      <t>チホウ</t>
    </rPh>
    <rPh sb="4" eb="5">
      <t>ゼイ</t>
    </rPh>
    <rPh sb="5" eb="7">
      <t>カンリ</t>
    </rPh>
    <rPh sb="7" eb="9">
      <t>カイシュウ</t>
    </rPh>
    <rPh sb="9" eb="11">
      <t>キコウ</t>
    </rPh>
    <phoneticPr fontId="2"/>
  </si>
  <si>
    <t>三重地方税管理回収機構（滞納整理拡充事業特別会計）</t>
    <rPh sb="0" eb="2">
      <t>ミエ</t>
    </rPh>
    <rPh sb="2" eb="4">
      <t>チホウ</t>
    </rPh>
    <rPh sb="4" eb="5">
      <t>ゼイ</t>
    </rPh>
    <rPh sb="5" eb="7">
      <t>カンリ</t>
    </rPh>
    <rPh sb="7" eb="9">
      <t>カイシュウ</t>
    </rPh>
    <rPh sb="9" eb="11">
      <t>キコウ</t>
    </rPh>
    <phoneticPr fontId="2"/>
  </si>
  <si>
    <t>伊賀市文化都市協会</t>
    <rPh sb="0" eb="3">
      <t>イガシ</t>
    </rPh>
    <rPh sb="3" eb="5">
      <t>ブンカ</t>
    </rPh>
    <rPh sb="5" eb="7">
      <t>トシ</t>
    </rPh>
    <rPh sb="7" eb="9">
      <t>キョウカイ</t>
    </rPh>
    <phoneticPr fontId="2"/>
  </si>
  <si>
    <t>俳都ピア伊賀</t>
    <rPh sb="0" eb="1">
      <t>ハイ</t>
    </rPh>
    <rPh sb="1" eb="2">
      <t>ミヤコ</t>
    </rPh>
    <rPh sb="4" eb="6">
      <t>イガ</t>
    </rPh>
    <phoneticPr fontId="2"/>
  </si>
  <si>
    <t>伊賀市土地開発公社</t>
    <rPh sb="0" eb="3">
      <t>イガシ</t>
    </rPh>
    <rPh sb="3" eb="5">
      <t>トチ</t>
    </rPh>
    <rPh sb="5" eb="7">
      <t>カイハツ</t>
    </rPh>
    <rPh sb="7" eb="9">
      <t>コウシャ</t>
    </rPh>
    <phoneticPr fontId="2"/>
  </si>
  <si>
    <t>新堂駅管理商会</t>
    <rPh sb="0" eb="3">
      <t>シンドウエキ</t>
    </rPh>
    <rPh sb="3" eb="5">
      <t>カンリ</t>
    </rPh>
    <rPh sb="5" eb="7">
      <t>ショウカイ</t>
    </rPh>
    <phoneticPr fontId="2"/>
  </si>
  <si>
    <t>大山田農林業公社</t>
    <rPh sb="0" eb="3">
      <t>オオヤマダ</t>
    </rPh>
    <rPh sb="3" eb="6">
      <t>ノウリンギョウ</t>
    </rPh>
    <rPh sb="6" eb="8">
      <t>コウシャ</t>
    </rPh>
    <phoneticPr fontId="2"/>
  </si>
  <si>
    <t>大山田ファーム</t>
    <rPh sb="0" eb="3">
      <t>オオヤマダ</t>
    </rPh>
    <phoneticPr fontId="2"/>
  </si>
  <si>
    <t>○</t>
    <phoneticPr fontId="2"/>
  </si>
  <si>
    <t>伊賀上野ケーブルテレビ</t>
    <phoneticPr fontId="2"/>
  </si>
  <si>
    <t>-</t>
    <phoneticPr fontId="2"/>
  </si>
  <si>
    <t>まちづくり伊賀上野</t>
    <phoneticPr fontId="2"/>
  </si>
  <si>
    <t>伊賀鉄道</t>
    <phoneticPr fontId="2"/>
  </si>
  <si>
    <t>伊賀</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</si>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</sst>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57316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50565</c:v>
                </c:pt>
                <c:pt idx="1">
                  <c:v>82654</c:v>
                </c:pt>
                <c:pt idx="2">
                  <c:v>36526</c:v>
                </c:pt>
                <c:pt idx="3">
                  <c:v>52687</c:v>
                </c:pt>
                <c:pt idx="4">
                  <c:v>62534</c:v>
                </c:pt>
              </c:numCache>
            </c:numRef>
          </c:val>
          <c:smooth val="0"/>
        </c:ser>
        <c:dLbls>
          <c:showLegendKey val="0"/>
          <c:showVal val="0"/>
          <c:showCatName val="0"/>
          <c:showSerName val="0"/>
          <c:showPercent val="0"/>
          <c:showBubbleSize val="0"/>
        </c:dLbls>
        <c:marker val="1"/>
        <c:smooth val="0"/>
        <c:axId val="103007744"/>
        <c:axId val="103009664"/>
      </c:lineChart>
      <c:catAx>
        <c:axId val="1030077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009664"/>
        <c:crosses val="autoZero"/>
        <c:auto val="1"/>
        <c:lblAlgn val="ctr"/>
        <c:lblOffset val="100"/>
        <c:tickLblSkip val="1"/>
        <c:tickMarkSkip val="1"/>
        <c:noMultiLvlLbl val="0"/>
      </c:catAx>
      <c:valAx>
        <c:axId val="10300966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007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5.66</c:v>
                </c:pt>
                <c:pt idx="1">
                  <c:v>3.85</c:v>
                </c:pt>
                <c:pt idx="2">
                  <c:v>3.87</c:v>
                </c:pt>
                <c:pt idx="3">
                  <c:v>3.45</c:v>
                </c:pt>
                <c:pt idx="4">
                  <c:v>2.06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11.48</c:v>
                </c:pt>
                <c:pt idx="1">
                  <c:v>14.57</c:v>
                </c:pt>
                <c:pt idx="2">
                  <c:v>14.25</c:v>
                </c:pt>
                <c:pt idx="3">
                  <c:v>16.309999999999999</c:v>
                </c:pt>
                <c:pt idx="4">
                  <c:v>17.64</c:v>
                </c:pt>
              </c:numCache>
            </c:numRef>
          </c:val>
        </c:ser>
        <c:dLbls>
          <c:showLegendKey val="0"/>
          <c:showVal val="0"/>
          <c:showCatName val="0"/>
          <c:showSerName val="0"/>
          <c:showPercent val="0"/>
          <c:showBubbleSize val="0"/>
        </c:dLbls>
        <c:gapWidth val="250"/>
        <c:overlap val="100"/>
        <c:axId val="103682816"/>
        <c:axId val="103684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4.6100000000000003</c:v>
                </c:pt>
                <c:pt idx="1">
                  <c:v>1.28</c:v>
                </c:pt>
                <c:pt idx="2">
                  <c:v>-0.28000000000000003</c:v>
                </c:pt>
                <c:pt idx="3">
                  <c:v>1.86</c:v>
                </c:pt>
                <c:pt idx="4">
                  <c:v>0.05</c:v>
                </c:pt>
              </c:numCache>
            </c:numRef>
          </c:val>
          <c:smooth val="0"/>
        </c:ser>
        <c:dLbls>
          <c:showLegendKey val="0"/>
          <c:showVal val="0"/>
          <c:showCatName val="0"/>
          <c:showSerName val="0"/>
          <c:showPercent val="0"/>
          <c:showBubbleSize val="0"/>
        </c:dLbls>
        <c:marker val="1"/>
        <c:smooth val="0"/>
        <c:axId val="103682816"/>
        <c:axId val="103684736"/>
      </c:lineChart>
      <c:catAx>
        <c:axId val="10368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684736"/>
        <c:crosses val="autoZero"/>
        <c:auto val="1"/>
        <c:lblAlgn val="ctr"/>
        <c:lblOffset val="100"/>
        <c:tickLblSkip val="1"/>
        <c:tickMarkSkip val="1"/>
        <c:noMultiLvlLbl val="0"/>
      </c:catAx>
      <c:valAx>
        <c:axId val="10368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68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0.06</c:v>
                </c:pt>
                <c:pt idx="2">
                  <c:v>#N/A</c:v>
                </c:pt>
                <c:pt idx="3">
                  <c:v>0.06</c:v>
                </c:pt>
                <c:pt idx="4">
                  <c:v>#N/A</c:v>
                </c:pt>
                <c:pt idx="5">
                  <c:v>0.08</c:v>
                </c:pt>
                <c:pt idx="6">
                  <c:v>#N/A</c:v>
                </c:pt>
                <c:pt idx="7">
                  <c:v>7.0000000000000007E-2</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0.09</c:v>
                </c:pt>
                <c:pt idx="2">
                  <c:v>#N/A</c:v>
                </c:pt>
                <c:pt idx="3">
                  <c:v>0.12</c:v>
                </c:pt>
                <c:pt idx="4">
                  <c:v>#N/A</c:v>
                </c:pt>
                <c:pt idx="5">
                  <c:v>0.09</c:v>
                </c:pt>
                <c:pt idx="6">
                  <c:v>#N/A</c:v>
                </c:pt>
                <c:pt idx="7">
                  <c:v>0.11</c:v>
                </c:pt>
                <c:pt idx="8">
                  <c:v>#N/A</c:v>
                </c:pt>
                <c:pt idx="9">
                  <c:v>0.15</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0.13</c:v>
                </c:pt>
                <c:pt idx="2">
                  <c:v>#N/A</c:v>
                </c:pt>
                <c:pt idx="3">
                  <c:v>0.15</c:v>
                </c:pt>
                <c:pt idx="4">
                  <c:v>#N/A</c:v>
                </c:pt>
                <c:pt idx="5">
                  <c:v>0.17</c:v>
                </c:pt>
                <c:pt idx="6">
                  <c:v>#N/A</c:v>
                </c:pt>
                <c:pt idx="7">
                  <c:v>0.2</c:v>
                </c:pt>
                <c:pt idx="8">
                  <c:v>#N/A</c:v>
                </c:pt>
                <c:pt idx="9">
                  <c:v>0.17</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0.03</c:v>
                </c:pt>
                <c:pt idx="4">
                  <c:v>#N/A</c:v>
                </c:pt>
                <c:pt idx="5">
                  <c:v>0.49</c:v>
                </c:pt>
                <c:pt idx="6">
                  <c:v>#N/A</c:v>
                </c:pt>
                <c:pt idx="7">
                  <c:v>0.41</c:v>
                </c:pt>
                <c:pt idx="8">
                  <c:v>#N/A</c:v>
                </c:pt>
                <c:pt idx="9">
                  <c:v>0.75</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1.98</c:v>
                </c:pt>
                <c:pt idx="2">
                  <c:v>#N/A</c:v>
                </c:pt>
                <c:pt idx="3">
                  <c:v>3.1</c:v>
                </c:pt>
                <c:pt idx="4">
                  <c:v>#N/A</c:v>
                </c:pt>
                <c:pt idx="5">
                  <c:v>3.72</c:v>
                </c:pt>
                <c:pt idx="6">
                  <c:v>#N/A</c:v>
                </c:pt>
                <c:pt idx="7">
                  <c:v>2.8</c:v>
                </c:pt>
                <c:pt idx="8">
                  <c:v>#N/A</c:v>
                </c:pt>
                <c:pt idx="9">
                  <c:v>1.18</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0.41</c:v>
                </c:pt>
                <c:pt idx="1">
                  <c:v>#N/A</c:v>
                </c:pt>
                <c:pt idx="2">
                  <c:v>#N/A</c:v>
                </c:pt>
                <c:pt idx="3">
                  <c:v>0.41</c:v>
                </c:pt>
                <c:pt idx="4">
                  <c:v>#N/A</c:v>
                </c:pt>
                <c:pt idx="5">
                  <c:v>0.78</c:v>
                </c:pt>
                <c:pt idx="6">
                  <c:v>#N/A</c:v>
                </c:pt>
                <c:pt idx="7">
                  <c:v>1.07</c:v>
                </c:pt>
                <c:pt idx="8">
                  <c:v>#N/A</c:v>
                </c:pt>
                <c:pt idx="9">
                  <c:v>1.39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6.03</c:v>
                </c:pt>
                <c:pt idx="2">
                  <c:v>#N/A</c:v>
                </c:pt>
                <c:pt idx="3">
                  <c:v>4.22</c:v>
                </c:pt>
                <c:pt idx="4">
                  <c:v>#N/A</c:v>
                </c:pt>
                <c:pt idx="5">
                  <c:v>4.2</c:v>
                </c:pt>
                <c:pt idx="6">
                  <c:v>#N/A</c:v>
                </c:pt>
                <c:pt idx="7">
                  <c:v>3.8</c:v>
                </c:pt>
                <c:pt idx="8">
                  <c:v>#N/A</c:v>
                </c:pt>
                <c:pt idx="9">
                  <c:v>2.41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8.31</c:v>
                </c:pt>
                <c:pt idx="2">
                  <c:v>#N/A</c:v>
                </c:pt>
                <c:pt idx="3">
                  <c:v>8.25</c:v>
                </c:pt>
                <c:pt idx="4">
                  <c:v>#N/A</c:v>
                </c:pt>
                <c:pt idx="5">
                  <c:v>8.73</c:v>
                </c:pt>
                <c:pt idx="6">
                  <c:v>#N/A</c:v>
                </c:pt>
                <c:pt idx="7">
                  <c:v>9.5399999999999991</c:v>
                </c:pt>
                <c:pt idx="8">
                  <c:v>#N/A</c:v>
                </c:pt>
                <c:pt idx="9">
                  <c:v>9.4499999999999993</c:v>
                </c:pt>
              </c:numCache>
            </c:numRef>
          </c:val>
        </c:ser>
        <c:ser>
          <c:idx val="9"/>
          <c:order val="9"/>
          <c:tx>
            <c:strRef>
              <c:f>データシート!$A$36</c:f>
              <c:strCache>
                <c:ptCount val="1"/>
                <c:pt idx="0">
                  <c:v>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0.36</c:v>
                </c:pt>
                <c:pt idx="1">
                  <c:v>#N/A</c:v>
                </c:pt>
                <c:pt idx="2">
                  <c:v>0.36</c:v>
                </c:pt>
                <c:pt idx="3">
                  <c:v>#N/A</c:v>
                </c:pt>
                <c:pt idx="4">
                  <c:v>0.33</c:v>
                </c:pt>
                <c:pt idx="5">
                  <c:v>#N/A</c:v>
                </c:pt>
                <c:pt idx="6">
                  <c:v>0.35</c:v>
                </c:pt>
                <c:pt idx="7">
                  <c:v>#N/A</c:v>
                </c:pt>
                <c:pt idx="8">
                  <c:v>0.35</c:v>
                </c:pt>
                <c:pt idx="9">
                  <c:v>#N/A</c:v>
                </c:pt>
              </c:numCache>
            </c:numRef>
          </c:val>
        </c:ser>
        <c:dLbls>
          <c:showLegendKey val="0"/>
          <c:showVal val="0"/>
          <c:showCatName val="0"/>
          <c:showSerName val="0"/>
          <c:showPercent val="0"/>
          <c:showBubbleSize val="0"/>
        </c:dLbls>
        <c:gapWidth val="150"/>
        <c:overlap val="100"/>
        <c:axId val="103795328"/>
        <c:axId val="103805312"/>
      </c:barChart>
      <c:catAx>
        <c:axId val="10379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805312"/>
        <c:crosses val="autoZero"/>
        <c:auto val="1"/>
        <c:lblAlgn val="ctr"/>
        <c:lblOffset val="100"/>
        <c:tickLblSkip val="1"/>
        <c:tickMarkSkip val="1"/>
        <c:noMultiLvlLbl val="0"/>
      </c:catAx>
      <c:valAx>
        <c:axId val="103805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95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4438</c:v>
                </c:pt>
                <c:pt idx="5">
                  <c:v>4645</c:v>
                </c:pt>
                <c:pt idx="8">
                  <c:v>4687</c:v>
                </c:pt>
                <c:pt idx="11">
                  <c:v>4861</c:v>
                </c:pt>
                <c:pt idx="14">
                  <c:v>5301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43</c:v>
                </c:pt>
                <c:pt idx="3">
                  <c:v>42</c:v>
                </c:pt>
                <c:pt idx="6">
                  <c:v>43</c:v>
                </c:pt>
                <c:pt idx="9">
                  <c:v>42</c:v>
                </c:pt>
                <c:pt idx="12">
                  <c:v>42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52</c:v>
                </c:pt>
                <c:pt idx="3">
                  <c:v>32</c:v>
                </c:pt>
                <c:pt idx="6">
                  <c:v>4</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1449</c:v>
                </c:pt>
                <c:pt idx="3">
                  <c:v>1399</c:v>
                </c:pt>
                <c:pt idx="6">
                  <c:v>1424</c:v>
                </c:pt>
                <c:pt idx="9">
                  <c:v>1547</c:v>
                </c:pt>
                <c:pt idx="12">
                  <c:v>1539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6271</c:v>
                </c:pt>
                <c:pt idx="3">
                  <c:v>6460</c:v>
                </c:pt>
                <c:pt idx="6">
                  <c:v>6504</c:v>
                </c:pt>
                <c:pt idx="9">
                  <c:v>6760</c:v>
                </c:pt>
                <c:pt idx="12">
                  <c:v>6658</c:v>
                </c:pt>
              </c:numCache>
            </c:numRef>
          </c:val>
        </c:ser>
        <c:dLbls>
          <c:showLegendKey val="0"/>
          <c:showVal val="0"/>
          <c:showCatName val="0"/>
          <c:showSerName val="0"/>
          <c:showPercent val="0"/>
          <c:showBubbleSize val="0"/>
        </c:dLbls>
        <c:gapWidth val="100"/>
        <c:overlap val="100"/>
        <c:axId val="105027840"/>
        <c:axId val="105058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3377</c:v>
                </c:pt>
                <c:pt idx="2">
                  <c:v>#N/A</c:v>
                </c:pt>
                <c:pt idx="3">
                  <c:v>#N/A</c:v>
                </c:pt>
                <c:pt idx="4">
                  <c:v>3288</c:v>
                </c:pt>
                <c:pt idx="5">
                  <c:v>#N/A</c:v>
                </c:pt>
                <c:pt idx="6">
                  <c:v>#N/A</c:v>
                </c:pt>
                <c:pt idx="7">
                  <c:v>3288</c:v>
                </c:pt>
                <c:pt idx="8">
                  <c:v>#N/A</c:v>
                </c:pt>
                <c:pt idx="9">
                  <c:v>#N/A</c:v>
                </c:pt>
                <c:pt idx="10">
                  <c:v>3491</c:v>
                </c:pt>
                <c:pt idx="11">
                  <c:v>#N/A</c:v>
                </c:pt>
                <c:pt idx="12">
                  <c:v>#N/A</c:v>
                </c:pt>
                <c:pt idx="13">
                  <c:v>2941</c:v>
                </c:pt>
                <c:pt idx="14">
                  <c:v>#N/A</c:v>
                </c:pt>
              </c:numCache>
            </c:numRef>
          </c:val>
          <c:smooth val="0"/>
        </c:ser>
        <c:dLbls>
          <c:showLegendKey val="0"/>
          <c:showVal val="0"/>
          <c:showCatName val="0"/>
          <c:showSerName val="0"/>
          <c:showPercent val="0"/>
          <c:showBubbleSize val="0"/>
        </c:dLbls>
        <c:marker val="1"/>
        <c:smooth val="0"/>
        <c:axId val="105027840"/>
        <c:axId val="105058688"/>
      </c:lineChart>
      <c:catAx>
        <c:axId val="10502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058688"/>
        <c:crosses val="autoZero"/>
        <c:auto val="1"/>
        <c:lblAlgn val="ctr"/>
        <c:lblOffset val="100"/>
        <c:tickLblSkip val="1"/>
        <c:tickMarkSkip val="1"/>
        <c:noMultiLvlLbl val="0"/>
      </c:catAx>
      <c:valAx>
        <c:axId val="10505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02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50215</c:v>
                </c:pt>
                <c:pt idx="5">
                  <c:v>52613</c:v>
                </c:pt>
                <c:pt idx="8">
                  <c:v>52860</c:v>
                </c:pt>
                <c:pt idx="11">
                  <c:v>53751</c:v>
                </c:pt>
                <c:pt idx="14">
                  <c:v>53742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2315</c:v>
                </c:pt>
                <c:pt idx="5">
                  <c:v>1946</c:v>
                </c:pt>
                <c:pt idx="8">
                  <c:v>109</c:v>
                </c:pt>
                <c:pt idx="11">
                  <c:v>153</c:v>
                </c:pt>
                <c:pt idx="14">
                  <c:v>103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8704</c:v>
                </c:pt>
                <c:pt idx="5">
                  <c:v>9722</c:v>
                </c:pt>
                <c:pt idx="8">
                  <c:v>11357</c:v>
                </c:pt>
                <c:pt idx="11">
                  <c:v>11696</c:v>
                </c:pt>
                <c:pt idx="14">
                  <c:v>11637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8830</c:v>
                </c:pt>
                <c:pt idx="3">
                  <c:v>9088</c:v>
                </c:pt>
                <c:pt idx="6">
                  <c:v>9124</c:v>
                </c:pt>
                <c:pt idx="9">
                  <c:v>8725</c:v>
                </c:pt>
                <c:pt idx="12">
                  <c:v>8201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46</c:v>
                </c:pt>
                <c:pt idx="3">
                  <c:v>14</c:v>
                </c:pt>
                <c:pt idx="6">
                  <c:v>11</c:v>
                </c:pt>
                <c:pt idx="9">
                  <c:v>48</c:v>
                </c:pt>
                <c:pt idx="12">
                  <c:v>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22122</c:v>
                </c:pt>
                <c:pt idx="3">
                  <c:v>21808</c:v>
                </c:pt>
                <c:pt idx="6">
                  <c:v>22170</c:v>
                </c:pt>
                <c:pt idx="9">
                  <c:v>22739</c:v>
                </c:pt>
                <c:pt idx="12">
                  <c:v>22176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2678</c:v>
                </c:pt>
                <c:pt idx="3">
                  <c:v>2494</c:v>
                </c:pt>
                <c:pt idx="6">
                  <c:v>2163</c:v>
                </c:pt>
                <c:pt idx="9">
                  <c:v>1985</c:v>
                </c:pt>
                <c:pt idx="12">
                  <c:v>3112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57512</c:v>
                </c:pt>
                <c:pt idx="3">
                  <c:v>58728</c:v>
                </c:pt>
                <c:pt idx="6">
                  <c:v>57710</c:v>
                </c:pt>
                <c:pt idx="9">
                  <c:v>57029</c:v>
                </c:pt>
                <c:pt idx="12">
                  <c:v>56275</c:v>
                </c:pt>
              </c:numCache>
            </c:numRef>
          </c:val>
        </c:ser>
        <c:dLbls>
          <c:showLegendKey val="0"/>
          <c:showVal val="0"/>
          <c:showCatName val="0"/>
          <c:showSerName val="0"/>
          <c:showPercent val="0"/>
          <c:showBubbleSize val="0"/>
        </c:dLbls>
        <c:gapWidth val="100"/>
        <c:overlap val="100"/>
        <c:axId val="106910464"/>
        <c:axId val="106912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29954</c:v>
                </c:pt>
                <c:pt idx="2">
                  <c:v>#N/A</c:v>
                </c:pt>
                <c:pt idx="3">
                  <c:v>#N/A</c:v>
                </c:pt>
                <c:pt idx="4">
                  <c:v>27853</c:v>
                </c:pt>
                <c:pt idx="5">
                  <c:v>#N/A</c:v>
                </c:pt>
                <c:pt idx="6">
                  <c:v>#N/A</c:v>
                </c:pt>
                <c:pt idx="7">
                  <c:v>26852</c:v>
                </c:pt>
                <c:pt idx="8">
                  <c:v>#N/A</c:v>
                </c:pt>
                <c:pt idx="9">
                  <c:v>#N/A</c:v>
                </c:pt>
                <c:pt idx="10">
                  <c:v>24926</c:v>
                </c:pt>
                <c:pt idx="11">
                  <c:v>#N/A</c:v>
                </c:pt>
                <c:pt idx="12">
                  <c:v>#N/A</c:v>
                </c:pt>
                <c:pt idx="13">
                  <c:v>24363</c:v>
                </c:pt>
                <c:pt idx="14">
                  <c:v>#N/A</c:v>
                </c:pt>
              </c:numCache>
            </c:numRef>
          </c:val>
          <c:smooth val="0"/>
        </c:ser>
        <c:dLbls>
          <c:showLegendKey val="0"/>
          <c:showVal val="0"/>
          <c:showCatName val="0"/>
          <c:showSerName val="0"/>
          <c:showPercent val="0"/>
          <c:showBubbleSize val="0"/>
        </c:dLbls>
        <c:marker val="1"/>
        <c:smooth val="0"/>
        <c:axId val="106910464"/>
        <c:axId val="106912384"/>
      </c:lineChart>
      <c:catAx>
        <c:axId val="10691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912384"/>
        <c:crosses val="autoZero"/>
        <c:auto val="1"/>
        <c:lblAlgn val="ctr"/>
        <c:lblOffset val="100"/>
        <c:tickLblSkip val="1"/>
        <c:tickMarkSkip val="1"/>
        <c:noMultiLvlLbl val="0"/>
      </c:catAx>
      <c:valAx>
        <c:axId val="10691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1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95,743
91,560
558.23
47,024,983
45,970,474
591,069
28,626,833
56,275,376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104.2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０．０１ポイント低下したが、類似団体平均は下回っている。そのため、引き続き公共施設の統廃合等を推進することで、正規職員の削減による人件費の縮減及び維持管理経費の削減を進めることで歳出を抑えるとともに、税の徴収率向上などにより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92428</xdr:rowOff>
    </xdr:from>
    <xdr:to>
      <xdr:col>7</xdr:col>
      <xdr:colOff>152400</xdr:colOff>
      <xdr:row>42</xdr:row>
      <xdr:rowOff>105833</xdr:rowOff>
    </xdr:to>
    <xdr:cxnSp macro="">
      <xdr:nvCxnSpPr>
        <xdr:cNvPr id="67" name="直線コネクタ 66"/>
        <xdr:cNvCxnSpPr/>
      </xdr:nvCxnSpPr>
      <xdr:spPr>
        <a:xfrm>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8"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92428</xdr:rowOff>
    </xdr:from>
    <xdr:to>
      <xdr:col>6</xdr:col>
      <xdr:colOff>0</xdr:colOff>
      <xdr:row>42</xdr:row>
      <xdr:rowOff>119239</xdr:rowOff>
    </xdr:to>
    <xdr:cxnSp macro="">
      <xdr:nvCxnSpPr>
        <xdr:cNvPr id="70" name="直線コネクタ 69"/>
        <xdr:cNvCxnSpPr/>
      </xdr:nvCxnSpPr>
      <xdr:spPr>
        <a:xfrm flipV="1">
          <a:off x="3225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2" name="テキスト ボックス 71"/>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119239</xdr:rowOff>
    </xdr:to>
    <xdr:cxnSp macro="">
      <xdr:nvCxnSpPr>
        <xdr:cNvPr id="73" name="直線コネクタ 72"/>
        <xdr:cNvCxnSpPr/>
      </xdr:nvCxnSpPr>
      <xdr:spPr>
        <a:xfrm>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5" name="テキスト ボックス 74"/>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105833</xdr:rowOff>
    </xdr:to>
    <xdr:cxnSp macro="">
      <xdr:nvCxnSpPr>
        <xdr:cNvPr id="76" name="直線コネクタ 75"/>
        <xdr:cNvCxnSpPr/>
      </xdr:nvCxnSpPr>
      <xdr:spPr>
        <a:xfrm>
          <a:off x="1447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78" name="テキスト ボックス 77"/>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28222</xdr:rowOff>
    </xdr:from>
    <xdr:to>
      <xdr:col>2</xdr:col>
      <xdr:colOff>127000</xdr:colOff>
      <xdr:row>42</xdr:row>
      <xdr:rowOff>129822</xdr:rowOff>
    </xdr:to>
    <xdr:sp macro="" textlink="">
      <xdr:nvSpPr>
        <xdr:cNvPr id="79" name="フローチャート : 判断 78"/>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114599</xdr:rowOff>
    </xdr:from>
    <xdr:ext cx="762000" cy="259045"/>
    <xdr:sp macro="" textlink="">
      <xdr:nvSpPr>
        <xdr:cNvPr id="80" name="テキスト ボックス 79"/>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6" name="円/楕円 85"/>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7"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41628</xdr:rowOff>
    </xdr:from>
    <xdr:to>
      <xdr:col>6</xdr:col>
      <xdr:colOff>50800</xdr:colOff>
      <xdr:row>42</xdr:row>
      <xdr:rowOff>143228</xdr:rowOff>
    </xdr:to>
    <xdr:sp macro="" textlink="">
      <xdr:nvSpPr>
        <xdr:cNvPr id="88" name="円/楕円 87"/>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89" name="テキスト ボックス 88"/>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68439</xdr:rowOff>
    </xdr:from>
    <xdr:to>
      <xdr:col>4</xdr:col>
      <xdr:colOff>533400</xdr:colOff>
      <xdr:row>42</xdr:row>
      <xdr:rowOff>170039</xdr:rowOff>
    </xdr:to>
    <xdr:sp macro="" textlink="">
      <xdr:nvSpPr>
        <xdr:cNvPr id="90" name="円/楕円 89"/>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91" name="テキスト ボックス 90"/>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2" name="円/楕円 91"/>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3" name="テキスト ボックス 92"/>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4" name="円/楕円 93"/>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5" name="テキスト ボックス 94"/>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前年度に比べて</a:t>
          </a:r>
          <a:r>
            <a:rPr kumimoji="1" lang="ja-JP" altLang="en-US" sz="1300">
              <a:solidFill>
                <a:sysClr val="windowText" lastClr="000000"/>
              </a:solidFill>
              <a:effectLst/>
              <a:latin typeface="+mn-lt"/>
              <a:ea typeface="+mn-ea"/>
              <a:cs typeface="+mn-cs"/>
            </a:rPr>
            <a:t>２</a:t>
          </a:r>
          <a:r>
            <a:rPr kumimoji="1" lang="ja-JP" altLang="ja-JP" sz="1300">
              <a:solidFill>
                <a:sysClr val="windowText" lastClr="000000"/>
              </a:solidFill>
              <a:effectLst/>
              <a:latin typeface="+mn-lt"/>
              <a:ea typeface="+mn-ea"/>
              <a:cs typeface="+mn-cs"/>
            </a:rPr>
            <a:t>．５ポイント</a:t>
          </a:r>
          <a:r>
            <a:rPr kumimoji="1" lang="ja-JP" altLang="en-US" sz="1300">
              <a:solidFill>
                <a:sysClr val="windowText" lastClr="000000"/>
              </a:solidFill>
              <a:effectLst/>
              <a:latin typeface="+mn-lt"/>
              <a:ea typeface="+mn-ea"/>
              <a:cs typeface="+mn-cs"/>
            </a:rPr>
            <a:t>上昇</a:t>
          </a:r>
          <a:r>
            <a:rPr kumimoji="1" lang="ja-JP" altLang="ja-JP" sz="1300">
              <a:solidFill>
                <a:sysClr val="windowText" lastClr="000000"/>
              </a:solidFill>
              <a:effectLst/>
              <a:latin typeface="+mn-lt"/>
              <a:ea typeface="+mn-ea"/>
              <a:cs typeface="+mn-cs"/>
            </a:rPr>
            <a:t>し、類似団体平均と比較しても</a:t>
          </a:r>
          <a:r>
            <a:rPr kumimoji="1" lang="ja-JP" altLang="en-US" sz="1300">
              <a:solidFill>
                <a:sysClr val="windowText" lastClr="000000"/>
              </a:solidFill>
              <a:effectLst/>
              <a:latin typeface="+mn-lt"/>
              <a:ea typeface="+mn-ea"/>
              <a:cs typeface="+mn-cs"/>
            </a:rPr>
            <a:t>７．５</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高く</a:t>
          </a:r>
          <a:r>
            <a:rPr kumimoji="1" lang="ja-JP" altLang="ja-JP" sz="1300">
              <a:solidFill>
                <a:sysClr val="windowText" lastClr="000000"/>
              </a:solidFill>
              <a:effectLst/>
              <a:latin typeface="+mn-lt"/>
              <a:ea typeface="+mn-ea"/>
              <a:cs typeface="+mn-cs"/>
            </a:rPr>
            <a:t>、依然として財政構造の硬直化が懸念される。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人件費、扶助費、公債費などの経常経費が一般財源に占める割合が非常に</a:t>
          </a:r>
          <a:r>
            <a:rPr kumimoji="1" lang="ja-JP" altLang="en-US" sz="1300">
              <a:solidFill>
                <a:sysClr val="windowText" lastClr="000000"/>
              </a:solidFill>
              <a:effectLst/>
              <a:latin typeface="+mn-lt"/>
              <a:ea typeface="+mn-ea"/>
              <a:cs typeface="+mn-cs"/>
            </a:rPr>
            <a:t>高くなっている。今後も庁舎建設等の投資が続く中で公債費の縮減が難しいが</a:t>
          </a:r>
          <a:r>
            <a:rPr kumimoji="1" lang="ja-JP" altLang="ja-JP" sz="1300">
              <a:solidFill>
                <a:sysClr val="windowText" lastClr="000000"/>
              </a:solidFill>
              <a:effectLst/>
              <a:latin typeface="+mn-lt"/>
              <a:ea typeface="+mn-ea"/>
              <a:cs typeface="+mn-cs"/>
            </a:rPr>
            <a:t>、公共施設の統廃合によ</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維持管理</a:t>
          </a:r>
          <a:r>
            <a:rPr kumimoji="1" lang="ja-JP" altLang="en-US" sz="1300">
              <a:solidFill>
                <a:sysClr val="windowText" lastClr="000000"/>
              </a:solidFill>
              <a:effectLst/>
              <a:latin typeface="+mn-lt"/>
              <a:ea typeface="+mn-ea"/>
              <a:cs typeface="+mn-cs"/>
            </a:rPr>
            <a:t>経</a:t>
          </a:r>
          <a:r>
            <a:rPr kumimoji="1" lang="ja-JP" altLang="ja-JP" sz="1300">
              <a:solidFill>
                <a:sysClr val="windowText" lastClr="000000"/>
              </a:solidFill>
              <a:effectLst/>
              <a:latin typeface="+mn-lt"/>
              <a:ea typeface="+mn-ea"/>
              <a:cs typeface="+mn-cs"/>
            </a:rPr>
            <a:t>費</a:t>
          </a:r>
          <a:r>
            <a:rPr kumimoji="1" lang="ja-JP" altLang="en-US" sz="1300">
              <a:solidFill>
                <a:sysClr val="windowText" lastClr="000000"/>
              </a:solidFill>
              <a:effectLst/>
              <a:latin typeface="+mn-lt"/>
              <a:ea typeface="+mn-ea"/>
              <a:cs typeface="+mn-cs"/>
            </a:rPr>
            <a:t>の削減を</a:t>
          </a:r>
          <a:r>
            <a:rPr kumimoji="1" lang="ja-JP" altLang="ja-JP" sz="1300">
              <a:solidFill>
                <a:sysClr val="windowText" lastClr="000000"/>
              </a:solidFill>
              <a:effectLst/>
              <a:latin typeface="+mn-lt"/>
              <a:ea typeface="+mn-ea"/>
              <a:cs typeface="+mn-cs"/>
            </a:rPr>
            <a:t>図る。</a:t>
          </a:r>
          <a:endParaRPr kumimoji="1" lang="en-US" altLang="ja-JP" sz="1300">
            <a:solidFill>
              <a:sysClr val="windowText" lastClr="000000"/>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145542</xdr:rowOff>
    </xdr:from>
    <xdr:to>
      <xdr:col>7</xdr:col>
      <xdr:colOff>152400</xdr:colOff>
      <xdr:row>65</xdr:row>
      <xdr:rowOff>94742</xdr:rowOff>
    </xdr:to>
    <xdr:cxnSp macro="">
      <xdr:nvCxnSpPr>
        <xdr:cNvPr id="128" name="直線コネクタ 127"/>
        <xdr:cNvCxnSpPr/>
      </xdr:nvCxnSpPr>
      <xdr:spPr>
        <a:xfrm>
          <a:off x="4114800" y="1111834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29"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145542</xdr:rowOff>
    </xdr:from>
    <xdr:to>
      <xdr:col>6</xdr:col>
      <xdr:colOff>0</xdr:colOff>
      <xdr:row>65</xdr:row>
      <xdr:rowOff>46482</xdr:rowOff>
    </xdr:to>
    <xdr:cxnSp macro="">
      <xdr:nvCxnSpPr>
        <xdr:cNvPr id="131" name="直線コネクタ 130"/>
        <xdr:cNvCxnSpPr/>
      </xdr:nvCxnSpPr>
      <xdr:spPr>
        <a:xfrm flipV="1">
          <a:off x="3225800" y="1111834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131843</xdr:rowOff>
    </xdr:from>
    <xdr:ext cx="736600" cy="259045"/>
    <xdr:sp macro="" textlink="">
      <xdr:nvSpPr>
        <xdr:cNvPr id="133" name="テキスト ボックス 132"/>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145542</xdr:rowOff>
    </xdr:from>
    <xdr:to>
      <xdr:col>4</xdr:col>
      <xdr:colOff>482600</xdr:colOff>
      <xdr:row>65</xdr:row>
      <xdr:rowOff>46482</xdr:rowOff>
    </xdr:to>
    <xdr:cxnSp macro="">
      <xdr:nvCxnSpPr>
        <xdr:cNvPr id="134" name="直線コネクタ 133"/>
        <xdr:cNvCxnSpPr/>
      </xdr:nvCxnSpPr>
      <xdr:spPr>
        <a:xfrm>
          <a:off x="2336800" y="1111834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170451</xdr:rowOff>
    </xdr:from>
    <xdr:ext cx="762000" cy="259045"/>
    <xdr:sp macro="" textlink="">
      <xdr:nvSpPr>
        <xdr:cNvPr id="136" name="テキスト ボックス 135"/>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49022</xdr:rowOff>
    </xdr:from>
    <xdr:to>
      <xdr:col>3</xdr:col>
      <xdr:colOff>279400</xdr:colOff>
      <xdr:row>64</xdr:row>
      <xdr:rowOff>145542</xdr:rowOff>
    </xdr:to>
    <xdr:cxnSp macro="">
      <xdr:nvCxnSpPr>
        <xdr:cNvPr id="137" name="直線コネクタ 136"/>
        <xdr:cNvCxnSpPr/>
      </xdr:nvCxnSpPr>
      <xdr:spPr>
        <a:xfrm>
          <a:off x="1447800" y="1102182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136669</xdr:rowOff>
    </xdr:from>
    <xdr:ext cx="762000" cy="259045"/>
    <xdr:sp macro="" textlink="">
      <xdr:nvSpPr>
        <xdr:cNvPr id="139" name="テキスト ボックス 138"/>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85344</xdr:rowOff>
    </xdr:from>
    <xdr:to>
      <xdr:col>2</xdr:col>
      <xdr:colOff>127000</xdr:colOff>
      <xdr:row>63</xdr:row>
      <xdr:rowOff>15494</xdr:rowOff>
    </xdr:to>
    <xdr:sp macro="" textlink="">
      <xdr:nvSpPr>
        <xdr:cNvPr id="140" name="フローチャート : 判断 139"/>
        <xdr:cNvSpPr/>
      </xdr:nvSpPr>
      <xdr:spPr>
        <a:xfrm>
          <a:off x="1397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25671</xdr:rowOff>
    </xdr:from>
    <xdr:ext cx="762000" cy="259045"/>
    <xdr:sp macro="" textlink="">
      <xdr:nvSpPr>
        <xdr:cNvPr id="141" name="テキスト ボックス 140"/>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43942</xdr:rowOff>
    </xdr:from>
    <xdr:to>
      <xdr:col>7</xdr:col>
      <xdr:colOff>203200</xdr:colOff>
      <xdr:row>65</xdr:row>
      <xdr:rowOff>145542</xdr:rowOff>
    </xdr:to>
    <xdr:sp macro="" textlink="">
      <xdr:nvSpPr>
        <xdr:cNvPr id="147" name="円/楕円 146"/>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111269</xdr:rowOff>
    </xdr:from>
    <xdr:ext cx="762000" cy="259045"/>
    <xdr:sp macro="" textlink="">
      <xdr:nvSpPr>
        <xdr:cNvPr id="148" name="財政構造の弾力性該当値テキスト"/>
        <xdr:cNvSpPr txBox="1"/>
      </xdr:nvSpPr>
      <xdr:spPr>
        <a:xfrm>
          <a:off x="5041900" y="1108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94742</xdr:rowOff>
    </xdr:from>
    <xdr:to>
      <xdr:col>6</xdr:col>
      <xdr:colOff>50800</xdr:colOff>
      <xdr:row>65</xdr:row>
      <xdr:rowOff>24892</xdr:rowOff>
    </xdr:to>
    <xdr:sp macro="" textlink="">
      <xdr:nvSpPr>
        <xdr:cNvPr id="149" name="円/楕円 148"/>
        <xdr:cNvSpPr/>
      </xdr:nvSpPr>
      <xdr:spPr>
        <a:xfrm>
          <a:off x="4064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9669</xdr:rowOff>
    </xdr:from>
    <xdr:ext cx="736600" cy="259045"/>
    <xdr:sp macro="" textlink="">
      <xdr:nvSpPr>
        <xdr:cNvPr id="150" name="テキスト ボックス 149"/>
        <xdr:cNvSpPr txBox="1"/>
      </xdr:nvSpPr>
      <xdr:spPr>
        <a:xfrm>
          <a:off x="3733800" y="1115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167132</xdr:rowOff>
    </xdr:from>
    <xdr:to>
      <xdr:col>4</xdr:col>
      <xdr:colOff>533400</xdr:colOff>
      <xdr:row>65</xdr:row>
      <xdr:rowOff>97282</xdr:rowOff>
    </xdr:to>
    <xdr:sp macro="" textlink="">
      <xdr:nvSpPr>
        <xdr:cNvPr id="151" name="円/楕円 150"/>
        <xdr:cNvSpPr/>
      </xdr:nvSpPr>
      <xdr:spPr>
        <a:xfrm>
          <a:off x="3175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82059</xdr:rowOff>
    </xdr:from>
    <xdr:ext cx="762000" cy="259045"/>
    <xdr:sp macro="" textlink="">
      <xdr:nvSpPr>
        <xdr:cNvPr id="152" name="テキスト ボックス 151"/>
        <xdr:cNvSpPr txBox="1"/>
      </xdr:nvSpPr>
      <xdr:spPr>
        <a:xfrm>
          <a:off x="2844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94742</xdr:rowOff>
    </xdr:from>
    <xdr:to>
      <xdr:col>3</xdr:col>
      <xdr:colOff>330200</xdr:colOff>
      <xdr:row>65</xdr:row>
      <xdr:rowOff>24892</xdr:rowOff>
    </xdr:to>
    <xdr:sp macro="" textlink="">
      <xdr:nvSpPr>
        <xdr:cNvPr id="153" name="円/楕円 152"/>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9669</xdr:rowOff>
    </xdr:from>
    <xdr:ext cx="762000" cy="259045"/>
    <xdr:sp macro="" textlink="">
      <xdr:nvSpPr>
        <xdr:cNvPr id="154" name="テキスト ボックス 153"/>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169672</xdr:rowOff>
    </xdr:from>
    <xdr:to>
      <xdr:col>2</xdr:col>
      <xdr:colOff>127000</xdr:colOff>
      <xdr:row>64</xdr:row>
      <xdr:rowOff>99822</xdr:rowOff>
    </xdr:to>
    <xdr:sp macro="" textlink="">
      <xdr:nvSpPr>
        <xdr:cNvPr id="155" name="円/楕円 154"/>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84599</xdr:rowOff>
    </xdr:from>
    <xdr:ext cx="762000" cy="259045"/>
    <xdr:sp macro="" textlink="">
      <xdr:nvSpPr>
        <xdr:cNvPr id="156" name="テキスト ボックス 155"/>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[157,236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一人あたりの金額が類似団体平均を上回っているのは、主に物件費が要因となっている。公共施設に係る維持管理経費は市町村合併以降増加傾向にある。今後は公共施設適正化計画に基づき、計画的な統廃合を推進する。</a:t>
          </a:r>
        </a:p>
        <a:p>
          <a:r>
            <a:rPr kumimoji="1" lang="ja-JP" altLang="en-US" sz="1300">
              <a:latin typeface="ＭＳ Ｐゴシック"/>
            </a:rPr>
            <a:t>　また、人件費については、定員適正化計画の推進により職員数の削減が進められており、今後は、平成２７年度から実施されている定員管理方針に基づく適切な定員管理を目指す。</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69373</xdr:rowOff>
    </xdr:from>
    <xdr:to>
      <xdr:col>7</xdr:col>
      <xdr:colOff>152400</xdr:colOff>
      <xdr:row>82</xdr:row>
      <xdr:rowOff>98420</xdr:rowOff>
    </xdr:to>
    <xdr:cxnSp macro="">
      <xdr:nvCxnSpPr>
        <xdr:cNvPr id="189" name="直線コネクタ 188"/>
        <xdr:cNvCxnSpPr/>
      </xdr:nvCxnSpPr>
      <xdr:spPr>
        <a:xfrm>
          <a:off x="4114800" y="14128273"/>
          <a:ext cx="838200" cy="2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128653</xdr:rowOff>
    </xdr:from>
    <xdr:ext cx="762000" cy="259045"/>
    <xdr:sp macro="" textlink="">
      <xdr:nvSpPr>
        <xdr:cNvPr id="190" name="人件費・物件費等の状況平均値テキスト"/>
        <xdr:cNvSpPr txBox="1"/>
      </xdr:nvSpPr>
      <xdr:spPr>
        <a:xfrm>
          <a:off x="5041900" y="13844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69373</xdr:rowOff>
    </xdr:from>
    <xdr:to>
      <xdr:col>6</xdr:col>
      <xdr:colOff>0</xdr:colOff>
      <xdr:row>82</xdr:row>
      <xdr:rowOff>75941</xdr:rowOff>
    </xdr:to>
    <xdr:cxnSp macro="">
      <xdr:nvCxnSpPr>
        <xdr:cNvPr id="192" name="直線コネクタ 191"/>
        <xdr:cNvCxnSpPr/>
      </xdr:nvCxnSpPr>
      <xdr:spPr>
        <a:xfrm flipV="1">
          <a:off x="3225800" y="14128273"/>
          <a:ext cx="889000" cy="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43381</xdr:rowOff>
    </xdr:from>
    <xdr:ext cx="736600" cy="259045"/>
    <xdr:sp macro="" textlink="">
      <xdr:nvSpPr>
        <xdr:cNvPr id="194" name="テキスト ボックス 193"/>
        <xdr:cNvSpPr txBox="1"/>
      </xdr:nvSpPr>
      <xdr:spPr>
        <a:xfrm>
          <a:off x="3733800" y="13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75941</xdr:rowOff>
    </xdr:from>
    <xdr:to>
      <xdr:col>4</xdr:col>
      <xdr:colOff>482600</xdr:colOff>
      <xdr:row>82</xdr:row>
      <xdr:rowOff>97451</xdr:rowOff>
    </xdr:to>
    <xdr:cxnSp macro="">
      <xdr:nvCxnSpPr>
        <xdr:cNvPr id="195" name="直線コネクタ 194"/>
        <xdr:cNvCxnSpPr/>
      </xdr:nvCxnSpPr>
      <xdr:spPr>
        <a:xfrm flipV="1">
          <a:off x="2336800" y="14134841"/>
          <a:ext cx="889000" cy="2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21379</xdr:rowOff>
    </xdr:from>
    <xdr:ext cx="762000" cy="259045"/>
    <xdr:sp macro="" textlink="">
      <xdr:nvSpPr>
        <xdr:cNvPr id="197" name="テキスト ボックス 196"/>
        <xdr:cNvSpPr txBox="1"/>
      </xdr:nvSpPr>
      <xdr:spPr>
        <a:xfrm>
          <a:off x="2844800" y="137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97383</xdr:rowOff>
    </xdr:from>
    <xdr:to>
      <xdr:col>3</xdr:col>
      <xdr:colOff>279400</xdr:colOff>
      <xdr:row>82</xdr:row>
      <xdr:rowOff>97451</xdr:rowOff>
    </xdr:to>
    <xdr:cxnSp macro="">
      <xdr:nvCxnSpPr>
        <xdr:cNvPr id="198" name="直線コネクタ 197"/>
        <xdr:cNvCxnSpPr/>
      </xdr:nvCxnSpPr>
      <xdr:spPr>
        <a:xfrm>
          <a:off x="1447800" y="14156283"/>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12842</xdr:rowOff>
    </xdr:from>
    <xdr:ext cx="762000" cy="259045"/>
    <xdr:sp macro="" textlink="">
      <xdr:nvSpPr>
        <xdr:cNvPr id="200" name="テキスト ボックス 199"/>
        <xdr:cNvSpPr txBox="1"/>
      </xdr:nvSpPr>
      <xdr:spPr>
        <a:xfrm>
          <a:off x="1955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47709</xdr:rowOff>
    </xdr:from>
    <xdr:to>
      <xdr:col>2</xdr:col>
      <xdr:colOff>127000</xdr:colOff>
      <xdr:row>81</xdr:row>
      <xdr:rowOff>149309</xdr:rowOff>
    </xdr:to>
    <xdr:sp macro="" textlink="">
      <xdr:nvSpPr>
        <xdr:cNvPr id="201" name="フローチャート : 判断 200"/>
        <xdr:cNvSpPr/>
      </xdr:nvSpPr>
      <xdr:spPr>
        <a:xfrm>
          <a:off x="1397000" y="1393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159486</xdr:rowOff>
    </xdr:from>
    <xdr:ext cx="762000" cy="259045"/>
    <xdr:sp macro="" textlink="">
      <xdr:nvSpPr>
        <xdr:cNvPr id="202" name="テキスト ボックス 201"/>
        <xdr:cNvSpPr txBox="1"/>
      </xdr:nvSpPr>
      <xdr:spPr>
        <a:xfrm>
          <a:off x="1066800" y="1370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47620</xdr:rowOff>
    </xdr:from>
    <xdr:to>
      <xdr:col>7</xdr:col>
      <xdr:colOff>203200</xdr:colOff>
      <xdr:row>82</xdr:row>
      <xdr:rowOff>149220</xdr:rowOff>
    </xdr:to>
    <xdr:sp macro="" textlink="">
      <xdr:nvSpPr>
        <xdr:cNvPr id="208" name="円/楕円 207"/>
        <xdr:cNvSpPr/>
      </xdr:nvSpPr>
      <xdr:spPr>
        <a:xfrm>
          <a:off x="4902200" y="141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19697</xdr:rowOff>
    </xdr:from>
    <xdr:ext cx="762000" cy="259045"/>
    <xdr:sp macro="" textlink="">
      <xdr:nvSpPr>
        <xdr:cNvPr id="209" name="人件費・物件費等の状況該当値テキスト"/>
        <xdr:cNvSpPr txBox="1"/>
      </xdr:nvSpPr>
      <xdr:spPr>
        <a:xfrm>
          <a:off x="5041900" y="140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157,236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18573</xdr:rowOff>
    </xdr:from>
    <xdr:to>
      <xdr:col>6</xdr:col>
      <xdr:colOff>50800</xdr:colOff>
      <xdr:row>82</xdr:row>
      <xdr:rowOff>120173</xdr:rowOff>
    </xdr:to>
    <xdr:sp macro="" textlink="">
      <xdr:nvSpPr>
        <xdr:cNvPr id="210" name="円/楕円 209"/>
        <xdr:cNvSpPr/>
      </xdr:nvSpPr>
      <xdr:spPr>
        <a:xfrm>
          <a:off x="4064000" y="140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104950</xdr:rowOff>
    </xdr:from>
    <xdr:ext cx="736600" cy="259045"/>
    <xdr:sp macro="" textlink="">
      <xdr:nvSpPr>
        <xdr:cNvPr id="211" name="テキスト ボックス 210"/>
        <xdr:cNvSpPr txBox="1"/>
      </xdr:nvSpPr>
      <xdr:spPr>
        <a:xfrm>
          <a:off x="3733800" y="14163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151,217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25141</xdr:rowOff>
    </xdr:from>
    <xdr:to>
      <xdr:col>4</xdr:col>
      <xdr:colOff>533400</xdr:colOff>
      <xdr:row>82</xdr:row>
      <xdr:rowOff>126741</xdr:rowOff>
    </xdr:to>
    <xdr:sp macro="" textlink="">
      <xdr:nvSpPr>
        <xdr:cNvPr id="212" name="円/楕円 211"/>
        <xdr:cNvSpPr/>
      </xdr:nvSpPr>
      <xdr:spPr>
        <a:xfrm>
          <a:off x="3175000" y="1408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111518</xdr:rowOff>
    </xdr:from>
    <xdr:ext cx="762000" cy="259045"/>
    <xdr:sp macro="" textlink="">
      <xdr:nvSpPr>
        <xdr:cNvPr id="213" name="テキスト ボックス 212"/>
        <xdr:cNvSpPr txBox="1"/>
      </xdr:nvSpPr>
      <xdr:spPr>
        <a:xfrm>
          <a:off x="2844800" y="1417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152,578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46651</xdr:rowOff>
    </xdr:from>
    <xdr:to>
      <xdr:col>3</xdr:col>
      <xdr:colOff>330200</xdr:colOff>
      <xdr:row>82</xdr:row>
      <xdr:rowOff>148251</xdr:rowOff>
    </xdr:to>
    <xdr:sp macro="" textlink="">
      <xdr:nvSpPr>
        <xdr:cNvPr id="214" name="円/楕円 213"/>
        <xdr:cNvSpPr/>
      </xdr:nvSpPr>
      <xdr:spPr>
        <a:xfrm>
          <a:off x="2286000" y="141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133028</xdr:rowOff>
    </xdr:from>
    <xdr:ext cx="762000" cy="259045"/>
    <xdr:sp macro="" textlink="">
      <xdr:nvSpPr>
        <xdr:cNvPr id="215" name="テキスト ボックス 214"/>
        <xdr:cNvSpPr txBox="1"/>
      </xdr:nvSpPr>
      <xdr:spPr>
        <a:xfrm>
          <a:off x="1955800" y="1419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157,035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46583</xdr:rowOff>
    </xdr:from>
    <xdr:to>
      <xdr:col>2</xdr:col>
      <xdr:colOff>127000</xdr:colOff>
      <xdr:row>82</xdr:row>
      <xdr:rowOff>148183</xdr:rowOff>
    </xdr:to>
    <xdr:sp macro="" textlink="">
      <xdr:nvSpPr>
        <xdr:cNvPr id="216" name="円/楕円 215"/>
        <xdr:cNvSpPr/>
      </xdr:nvSpPr>
      <xdr:spPr>
        <a:xfrm>
          <a:off x="1397000" y="141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132960</xdr:rowOff>
    </xdr:from>
    <xdr:ext cx="762000" cy="259045"/>
    <xdr:sp macro="" textlink="">
      <xdr:nvSpPr>
        <xdr:cNvPr id="217" name="テキスト ボックス 216"/>
        <xdr:cNvSpPr txBox="1"/>
      </xdr:nvSpPr>
      <xdr:spPr>
        <a:xfrm>
          <a:off x="1066800" y="141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前年度に比べて０．２</a:t>
          </a:r>
          <a:r>
            <a:rPr kumimoji="1" lang="ja-JP" altLang="en-US" sz="1300">
              <a:solidFill>
                <a:sysClr val="windowText" lastClr="000000"/>
              </a:solidFill>
              <a:latin typeface="ＭＳ Ｐゴシック"/>
            </a:rPr>
            <a:t>ポイント低下したが、類似団体平均を０．７ポイント上回っている。</a:t>
          </a:r>
        </a:p>
        <a:p>
          <a:r>
            <a:rPr kumimoji="1" lang="ja-JP" altLang="en-US" sz="1300">
              <a:latin typeface="ＭＳ Ｐゴシック"/>
            </a:rPr>
            <a:t>　引き続き、定員管理方針に基づく取り組みを行うとともに、より一層の給与の適正化に努める。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85</xdr:row>
      <xdr:rowOff>169636</xdr:rowOff>
    </xdr:to>
    <xdr:cxnSp macro="">
      <xdr:nvCxnSpPr>
        <xdr:cNvPr id="248" name="直線コネクタ 247"/>
        <xdr:cNvCxnSpPr/>
      </xdr:nvCxnSpPr>
      <xdr:spPr>
        <a:xfrm flipV="1">
          <a:off x="17018000" y="13777686"/>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141713</xdr:rowOff>
    </xdr:from>
    <xdr:ext cx="762000" cy="259045"/>
    <xdr:sp macro="" textlink="">
      <xdr:nvSpPr>
        <xdr:cNvPr id="249" name="給与水準   （国との比較）最小値テキスト"/>
        <xdr:cNvSpPr txBox="1"/>
      </xdr:nvSpPr>
      <xdr:spPr>
        <a:xfrm>
          <a:off x="17106900" y="147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85</xdr:row>
      <xdr:rowOff>169636</xdr:rowOff>
    </xdr:from>
    <xdr:to>
      <xdr:col>24</xdr:col>
      <xdr:colOff>647700</xdr:colOff>
      <xdr:row>85</xdr:row>
      <xdr:rowOff>169636</xdr:rowOff>
    </xdr:to>
    <xdr:cxnSp macro="">
      <xdr:nvCxnSpPr>
        <xdr:cNvPr id="250" name="直線コネクタ 249"/>
        <xdr:cNvCxnSpPr/>
      </xdr:nvCxnSpPr>
      <xdr:spPr>
        <a:xfrm>
          <a:off x="16929100" y="147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2" name="直線コネクタ 25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83</xdr:row>
      <xdr:rowOff>156332</xdr:rowOff>
    </xdr:to>
    <xdr:cxnSp macro="">
      <xdr:nvCxnSpPr>
        <xdr:cNvPr id="253" name="直線コネクタ 252"/>
        <xdr:cNvCxnSpPr/>
      </xdr:nvCxnSpPr>
      <xdr:spPr>
        <a:xfrm flipV="1">
          <a:off x="16179800" y="1436370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4"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55" name="フローチャート : 判断 254"/>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156332</xdr:rowOff>
    </xdr:from>
    <xdr:to>
      <xdr:col>23</xdr:col>
      <xdr:colOff>406400</xdr:colOff>
      <xdr:row>88</xdr:row>
      <xdr:rowOff>80434</xdr:rowOff>
    </xdr:to>
    <xdr:cxnSp macro="">
      <xdr:nvCxnSpPr>
        <xdr:cNvPr id="256" name="直線コネクタ 255"/>
        <xdr:cNvCxnSpPr/>
      </xdr:nvCxnSpPr>
      <xdr:spPr>
        <a:xfrm flipV="1">
          <a:off x="15290800" y="14386682"/>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127605</xdr:rowOff>
    </xdr:from>
    <xdr:to>
      <xdr:col>23</xdr:col>
      <xdr:colOff>457200</xdr:colOff>
      <xdr:row>83</xdr:row>
      <xdr:rowOff>57755</xdr:rowOff>
    </xdr:to>
    <xdr:sp macro="" textlink="">
      <xdr:nvSpPr>
        <xdr:cNvPr id="257" name="フローチャート : 判断 256"/>
        <xdr:cNvSpPr/>
      </xdr:nvSpPr>
      <xdr:spPr>
        <a:xfrm>
          <a:off x="16129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58" name="テキスト ボックス 257"/>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80434</xdr:rowOff>
    </xdr:from>
    <xdr:to>
      <xdr:col>22</xdr:col>
      <xdr:colOff>203200</xdr:colOff>
      <xdr:row>89</xdr:row>
      <xdr:rowOff>161773</xdr:rowOff>
    </xdr:to>
    <xdr:cxnSp macro="">
      <xdr:nvCxnSpPr>
        <xdr:cNvPr id="259" name="直線コネクタ 258"/>
        <xdr:cNvCxnSpPr/>
      </xdr:nvCxnSpPr>
      <xdr:spPr>
        <a:xfrm flipV="1">
          <a:off x="14401800" y="15168034"/>
          <a:ext cx="889000" cy="25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18143</xdr:rowOff>
    </xdr:from>
    <xdr:to>
      <xdr:col>22</xdr:col>
      <xdr:colOff>254000</xdr:colOff>
      <xdr:row>88</xdr:row>
      <xdr:rowOff>119743</xdr:rowOff>
    </xdr:to>
    <xdr:sp macro="" textlink="">
      <xdr:nvSpPr>
        <xdr:cNvPr id="260" name="フローチャート : 判断 259"/>
        <xdr:cNvSpPr/>
      </xdr:nvSpPr>
      <xdr:spPr>
        <a:xfrm>
          <a:off x="15240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129920</xdr:rowOff>
    </xdr:from>
    <xdr:ext cx="762000" cy="259045"/>
    <xdr:sp macro="" textlink="">
      <xdr:nvSpPr>
        <xdr:cNvPr id="261" name="テキスト ボックス 260"/>
        <xdr:cNvSpPr txBox="1"/>
      </xdr:nvSpPr>
      <xdr:spPr>
        <a:xfrm>
          <a:off x="14909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120952</xdr:rowOff>
    </xdr:from>
    <xdr:to>
      <xdr:col>21</xdr:col>
      <xdr:colOff>0</xdr:colOff>
      <xdr:row>89</xdr:row>
      <xdr:rowOff>161773</xdr:rowOff>
    </xdr:to>
    <xdr:cxnSp macro="">
      <xdr:nvCxnSpPr>
        <xdr:cNvPr id="262" name="直線コネクタ 261"/>
        <xdr:cNvCxnSpPr/>
      </xdr:nvCxnSpPr>
      <xdr:spPr>
        <a:xfrm>
          <a:off x="13512800" y="14179852"/>
          <a:ext cx="889000" cy="12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6652</xdr:rowOff>
    </xdr:from>
    <xdr:to>
      <xdr:col>21</xdr:col>
      <xdr:colOff>50800</xdr:colOff>
      <xdr:row>88</xdr:row>
      <xdr:rowOff>108252</xdr:rowOff>
    </xdr:to>
    <xdr:sp macro="" textlink="">
      <xdr:nvSpPr>
        <xdr:cNvPr id="263" name="フローチャート : 判断 262"/>
        <xdr:cNvSpPr/>
      </xdr:nvSpPr>
      <xdr:spPr>
        <a:xfrm>
          <a:off x="14351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118429</xdr:rowOff>
    </xdr:from>
    <xdr:ext cx="762000" cy="259045"/>
    <xdr:sp macro="" textlink="">
      <xdr:nvSpPr>
        <xdr:cNvPr id="264" name="テキスト ボックス 263"/>
        <xdr:cNvSpPr txBox="1"/>
      </xdr:nvSpPr>
      <xdr:spPr>
        <a:xfrm>
          <a:off x="14020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65" name="フローチャート : 判断 264"/>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77004</xdr:rowOff>
    </xdr:from>
    <xdr:ext cx="762000" cy="259045"/>
    <xdr:sp macro="" textlink="">
      <xdr:nvSpPr>
        <xdr:cNvPr id="266" name="テキスト ボックス 265"/>
        <xdr:cNvSpPr txBox="1"/>
      </xdr:nvSpPr>
      <xdr:spPr>
        <a:xfrm>
          <a:off x="13131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2" name="円/楕円 271"/>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54627</xdr:rowOff>
    </xdr:from>
    <xdr:ext cx="762000" cy="259045"/>
    <xdr:sp macro="" textlink="">
      <xdr:nvSpPr>
        <xdr:cNvPr id="273" name="給与水準   （国との比較）該当値テキスト"/>
        <xdr:cNvSpPr txBox="1"/>
      </xdr:nvSpPr>
      <xdr:spPr>
        <a:xfrm>
          <a:off x="17106900"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105532</xdr:rowOff>
    </xdr:from>
    <xdr:to>
      <xdr:col>23</xdr:col>
      <xdr:colOff>457200</xdr:colOff>
      <xdr:row>84</xdr:row>
      <xdr:rowOff>35682</xdr:rowOff>
    </xdr:to>
    <xdr:sp macro="" textlink="">
      <xdr:nvSpPr>
        <xdr:cNvPr id="274" name="円/楕円 273"/>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20459</xdr:rowOff>
    </xdr:from>
    <xdr:ext cx="736600" cy="259045"/>
    <xdr:sp macro="" textlink="">
      <xdr:nvSpPr>
        <xdr:cNvPr id="275" name="テキスト ボックス 274"/>
        <xdr:cNvSpPr txBox="1"/>
      </xdr:nvSpPr>
      <xdr:spPr>
        <a:xfrm>
          <a:off x="15798800" y="14422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29634</xdr:rowOff>
    </xdr:from>
    <xdr:to>
      <xdr:col>22</xdr:col>
      <xdr:colOff>254000</xdr:colOff>
      <xdr:row>88</xdr:row>
      <xdr:rowOff>131234</xdr:rowOff>
    </xdr:to>
    <xdr:sp macro="" textlink="">
      <xdr:nvSpPr>
        <xdr:cNvPr id="276" name="円/楕円 275"/>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116011</xdr:rowOff>
    </xdr:from>
    <xdr:ext cx="762000" cy="259045"/>
    <xdr:sp macro="" textlink="">
      <xdr:nvSpPr>
        <xdr:cNvPr id="277" name="テキスト ボックス 276"/>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110973</xdr:rowOff>
    </xdr:from>
    <xdr:to>
      <xdr:col>21</xdr:col>
      <xdr:colOff>50800</xdr:colOff>
      <xdr:row>90</xdr:row>
      <xdr:rowOff>41123</xdr:rowOff>
    </xdr:to>
    <xdr:sp macro="" textlink="">
      <xdr:nvSpPr>
        <xdr:cNvPr id="278" name="円/楕円 277"/>
        <xdr:cNvSpPr/>
      </xdr:nvSpPr>
      <xdr:spPr>
        <a:xfrm>
          <a:off x="14351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79" name="テキスト ボックス 278"/>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70152</xdr:rowOff>
    </xdr:from>
    <xdr:to>
      <xdr:col>19</xdr:col>
      <xdr:colOff>533400</xdr:colOff>
      <xdr:row>83</xdr:row>
      <xdr:rowOff>302</xdr:rowOff>
    </xdr:to>
    <xdr:sp macro="" textlink="">
      <xdr:nvSpPr>
        <xdr:cNvPr id="280" name="円/楕円 279"/>
        <xdr:cNvSpPr/>
      </xdr:nvSpPr>
      <xdr:spPr>
        <a:xfrm>
          <a:off x="13462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10479</xdr:rowOff>
    </xdr:from>
    <xdr:ext cx="762000" cy="259045"/>
    <xdr:sp macro="" textlink="">
      <xdr:nvSpPr>
        <xdr:cNvPr id="281" name="テキスト ボックス 280"/>
        <xdr:cNvSpPr txBox="1"/>
      </xdr:nvSpPr>
      <xdr:spPr>
        <a:xfrm>
          <a:off x="13131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定員適正化計画の推進により職員数は削減されているものの、市町村合併に伴う職員数の増加により、類似団体平均と比較して２．５人多くなっている。</a:t>
          </a:r>
        </a:p>
        <a:p>
          <a:r>
            <a:rPr kumimoji="1" lang="ja-JP" altLang="en-US" sz="1300">
              <a:latin typeface="ＭＳ Ｐゴシック"/>
            </a:rPr>
            <a:t>　今後も定員管理方針に基づき、可能な限り職員数の削減に努める。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11" name="直線コネクタ 310"/>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2"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3" name="直線コネクタ 312"/>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4"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5" name="直線コネクタ 314"/>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58949</xdr:rowOff>
    </xdr:from>
    <xdr:to>
      <xdr:col>24</xdr:col>
      <xdr:colOff>558800</xdr:colOff>
      <xdr:row>65</xdr:row>
      <xdr:rowOff>60960</xdr:rowOff>
    </xdr:to>
    <xdr:cxnSp macro="">
      <xdr:nvCxnSpPr>
        <xdr:cNvPr id="316" name="直線コネクタ 315"/>
        <xdr:cNvCxnSpPr/>
      </xdr:nvCxnSpPr>
      <xdr:spPr>
        <a:xfrm>
          <a:off x="16179800" y="1120319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38329</xdr:rowOff>
    </xdr:from>
    <xdr:ext cx="762000" cy="259045"/>
    <xdr:sp macro="" textlink="">
      <xdr:nvSpPr>
        <xdr:cNvPr id="317"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8" name="フローチャート : 判断 317"/>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56938</xdr:rowOff>
    </xdr:from>
    <xdr:to>
      <xdr:col>23</xdr:col>
      <xdr:colOff>406400</xdr:colOff>
      <xdr:row>65</xdr:row>
      <xdr:rowOff>58949</xdr:rowOff>
    </xdr:to>
    <xdr:cxnSp macro="">
      <xdr:nvCxnSpPr>
        <xdr:cNvPr id="319" name="直線コネクタ 318"/>
        <xdr:cNvCxnSpPr/>
      </xdr:nvCxnSpPr>
      <xdr:spPr>
        <a:xfrm>
          <a:off x="15290800" y="1120118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20" name="フローチャート : 判断 319"/>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131568</xdr:rowOff>
    </xdr:from>
    <xdr:ext cx="736600" cy="259045"/>
    <xdr:sp macro="" textlink="">
      <xdr:nvSpPr>
        <xdr:cNvPr id="321" name="テキスト ボックス 320"/>
        <xdr:cNvSpPr txBox="1"/>
      </xdr:nvSpPr>
      <xdr:spPr>
        <a:xfrm>
          <a:off x="15798800" y="1041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56938</xdr:rowOff>
    </xdr:from>
    <xdr:to>
      <xdr:col>22</xdr:col>
      <xdr:colOff>203200</xdr:colOff>
      <xdr:row>65</xdr:row>
      <xdr:rowOff>159491</xdr:rowOff>
    </xdr:to>
    <xdr:cxnSp macro="">
      <xdr:nvCxnSpPr>
        <xdr:cNvPr id="322" name="直線コネクタ 321"/>
        <xdr:cNvCxnSpPr/>
      </xdr:nvCxnSpPr>
      <xdr:spPr>
        <a:xfrm flipV="1">
          <a:off x="14401800" y="11201188"/>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3" name="フローチャート : 判断 322"/>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137600</xdr:rowOff>
    </xdr:from>
    <xdr:ext cx="762000" cy="259045"/>
    <xdr:sp macro="" textlink="">
      <xdr:nvSpPr>
        <xdr:cNvPr id="324" name="テキスト ボックス 323"/>
        <xdr:cNvSpPr txBox="1"/>
      </xdr:nvSpPr>
      <xdr:spPr>
        <a:xfrm>
          <a:off x="14909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159491</xdr:rowOff>
    </xdr:from>
    <xdr:to>
      <xdr:col>21</xdr:col>
      <xdr:colOff>0</xdr:colOff>
      <xdr:row>66</xdr:row>
      <xdr:rowOff>10160</xdr:rowOff>
    </xdr:to>
    <xdr:cxnSp macro="">
      <xdr:nvCxnSpPr>
        <xdr:cNvPr id="325" name="直線コネクタ 324"/>
        <xdr:cNvCxnSpPr/>
      </xdr:nvCxnSpPr>
      <xdr:spPr>
        <a:xfrm flipV="1">
          <a:off x="13512800" y="11303741"/>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6" name="フローチャート : 判断 325"/>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20443</xdr:rowOff>
    </xdr:from>
    <xdr:ext cx="762000" cy="259045"/>
    <xdr:sp macro="" textlink="">
      <xdr:nvSpPr>
        <xdr:cNvPr id="327" name="テキスト ボックス 326"/>
        <xdr:cNvSpPr txBox="1"/>
      </xdr:nvSpPr>
      <xdr:spPr>
        <a:xfrm>
          <a:off x="14020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31327</xdr:rowOff>
    </xdr:from>
    <xdr:to>
      <xdr:col>19</xdr:col>
      <xdr:colOff>533400</xdr:colOff>
      <xdr:row>63</xdr:row>
      <xdr:rowOff>132927</xdr:rowOff>
    </xdr:to>
    <xdr:sp macro="" textlink="">
      <xdr:nvSpPr>
        <xdr:cNvPr id="328" name="フローチャート : 判断 327"/>
        <xdr:cNvSpPr/>
      </xdr:nvSpPr>
      <xdr:spPr>
        <a:xfrm>
          <a:off x="13462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143104</xdr:rowOff>
    </xdr:from>
    <xdr:ext cx="762000" cy="259045"/>
    <xdr:sp macro="" textlink="">
      <xdr:nvSpPr>
        <xdr:cNvPr id="329" name="テキスト ボックス 328"/>
        <xdr:cNvSpPr txBox="1"/>
      </xdr:nvSpPr>
      <xdr:spPr>
        <a:xfrm>
          <a:off x="13131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10160</xdr:rowOff>
    </xdr:from>
    <xdr:to>
      <xdr:col>24</xdr:col>
      <xdr:colOff>609600</xdr:colOff>
      <xdr:row>65</xdr:row>
      <xdr:rowOff>111760</xdr:rowOff>
    </xdr:to>
    <xdr:sp macro="" textlink="">
      <xdr:nvSpPr>
        <xdr:cNvPr id="335" name="円/楕円 334"/>
        <xdr:cNvSpPr/>
      </xdr:nvSpPr>
      <xdr:spPr>
        <a:xfrm>
          <a:off x="16967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153687</xdr:rowOff>
    </xdr:from>
    <xdr:ext cx="762000" cy="259045"/>
    <xdr:sp macro="" textlink="">
      <xdr:nvSpPr>
        <xdr:cNvPr id="336" name="定員管理の状況該当値テキスト"/>
        <xdr:cNvSpPr txBox="1"/>
      </xdr:nvSpPr>
      <xdr:spPr>
        <a:xfrm>
          <a:off x="17106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8149</xdr:rowOff>
    </xdr:from>
    <xdr:to>
      <xdr:col>23</xdr:col>
      <xdr:colOff>457200</xdr:colOff>
      <xdr:row>65</xdr:row>
      <xdr:rowOff>109749</xdr:rowOff>
    </xdr:to>
    <xdr:sp macro="" textlink="">
      <xdr:nvSpPr>
        <xdr:cNvPr id="337" name="円/楕円 336"/>
        <xdr:cNvSpPr/>
      </xdr:nvSpPr>
      <xdr:spPr>
        <a:xfrm>
          <a:off x="16129000" y="111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94526</xdr:rowOff>
    </xdr:from>
    <xdr:ext cx="736600" cy="259045"/>
    <xdr:sp macro="" textlink="">
      <xdr:nvSpPr>
        <xdr:cNvPr id="338" name="テキスト ボックス 337"/>
        <xdr:cNvSpPr txBox="1"/>
      </xdr:nvSpPr>
      <xdr:spPr>
        <a:xfrm>
          <a:off x="15798800" y="11238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6138</xdr:rowOff>
    </xdr:from>
    <xdr:to>
      <xdr:col>22</xdr:col>
      <xdr:colOff>254000</xdr:colOff>
      <xdr:row>65</xdr:row>
      <xdr:rowOff>107738</xdr:rowOff>
    </xdr:to>
    <xdr:sp macro="" textlink="">
      <xdr:nvSpPr>
        <xdr:cNvPr id="339" name="円/楕円 338"/>
        <xdr:cNvSpPr/>
      </xdr:nvSpPr>
      <xdr:spPr>
        <a:xfrm>
          <a:off x="15240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92515</xdr:rowOff>
    </xdr:from>
    <xdr:ext cx="762000" cy="259045"/>
    <xdr:sp macro="" textlink="">
      <xdr:nvSpPr>
        <xdr:cNvPr id="340" name="テキスト ボックス 339"/>
        <xdr:cNvSpPr txBox="1"/>
      </xdr:nvSpPr>
      <xdr:spPr>
        <a:xfrm>
          <a:off x="14909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108691</xdr:rowOff>
    </xdr:from>
    <xdr:to>
      <xdr:col>21</xdr:col>
      <xdr:colOff>50800</xdr:colOff>
      <xdr:row>66</xdr:row>
      <xdr:rowOff>38841</xdr:rowOff>
    </xdr:to>
    <xdr:sp macro="" textlink="">
      <xdr:nvSpPr>
        <xdr:cNvPr id="341" name="円/楕円 340"/>
        <xdr:cNvSpPr/>
      </xdr:nvSpPr>
      <xdr:spPr>
        <a:xfrm>
          <a:off x="14351000" y="112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23618</xdr:rowOff>
    </xdr:from>
    <xdr:ext cx="762000" cy="259045"/>
    <xdr:sp macro="" textlink="">
      <xdr:nvSpPr>
        <xdr:cNvPr id="342" name="テキスト ボックス 341"/>
        <xdr:cNvSpPr txBox="1"/>
      </xdr:nvSpPr>
      <xdr:spPr>
        <a:xfrm>
          <a:off x="14020800" y="1133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130810</xdr:rowOff>
    </xdr:from>
    <xdr:to>
      <xdr:col>19</xdr:col>
      <xdr:colOff>533400</xdr:colOff>
      <xdr:row>66</xdr:row>
      <xdr:rowOff>60960</xdr:rowOff>
    </xdr:to>
    <xdr:sp macro="" textlink="">
      <xdr:nvSpPr>
        <xdr:cNvPr id="343" name="円/楕円 342"/>
        <xdr:cNvSpPr/>
      </xdr:nvSpPr>
      <xdr:spPr>
        <a:xfrm>
          <a:off x="13462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45737</xdr:rowOff>
    </xdr:from>
    <xdr:ext cx="762000" cy="259045"/>
    <xdr:sp macro="" textlink="">
      <xdr:nvSpPr>
        <xdr:cNvPr id="344" name="テキスト ボックス 343"/>
        <xdr:cNvSpPr txBox="1"/>
      </xdr:nvSpPr>
      <xdr:spPr>
        <a:xfrm>
          <a:off x="13131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a:t>
          </a:r>
          <a:r>
            <a:rPr kumimoji="1" lang="ja-JP" altLang="en-US" sz="1300">
              <a:solidFill>
                <a:sysClr val="windowText" lastClr="000000"/>
              </a:solidFill>
              <a:latin typeface="ＭＳ Ｐゴシック"/>
            </a:rPr>
            <a:t>０．５ポイント低下しているが、類似団体と比較すると差は大きく、今後さらに投資的経費の見直しと市債発行の抑制等により、公債費の軽減に努める。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2" name="直線コネクタ 371"/>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3"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4" name="直線コネクタ 373"/>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5"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6" name="直線コネクタ 375"/>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140970</xdr:rowOff>
    </xdr:from>
    <xdr:to>
      <xdr:col>24</xdr:col>
      <xdr:colOff>558800</xdr:colOff>
      <xdr:row>45</xdr:row>
      <xdr:rowOff>9737</xdr:rowOff>
    </xdr:to>
    <xdr:cxnSp macro="">
      <xdr:nvCxnSpPr>
        <xdr:cNvPr id="377" name="直線コネクタ 376"/>
        <xdr:cNvCxnSpPr/>
      </xdr:nvCxnSpPr>
      <xdr:spPr>
        <a:xfrm flipV="1">
          <a:off x="16179800" y="768477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31344</xdr:rowOff>
    </xdr:from>
    <xdr:ext cx="762000" cy="259045"/>
    <xdr:sp macro="" textlink="">
      <xdr:nvSpPr>
        <xdr:cNvPr id="378" name="公債費負担の状況平均値テキスト"/>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79" name="フローチャート : 判断 378"/>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157056</xdr:rowOff>
    </xdr:from>
    <xdr:to>
      <xdr:col>23</xdr:col>
      <xdr:colOff>406400</xdr:colOff>
      <xdr:row>45</xdr:row>
      <xdr:rowOff>9737</xdr:rowOff>
    </xdr:to>
    <xdr:cxnSp macro="">
      <xdr:nvCxnSpPr>
        <xdr:cNvPr id="380" name="直線コネクタ 379"/>
        <xdr:cNvCxnSpPr/>
      </xdr:nvCxnSpPr>
      <xdr:spPr>
        <a:xfrm>
          <a:off x="15290800" y="77008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103294</xdr:rowOff>
    </xdr:from>
    <xdr:to>
      <xdr:col>23</xdr:col>
      <xdr:colOff>457200</xdr:colOff>
      <xdr:row>43</xdr:row>
      <xdr:rowOff>33444</xdr:rowOff>
    </xdr:to>
    <xdr:sp macro="" textlink="">
      <xdr:nvSpPr>
        <xdr:cNvPr id="381" name="フローチャート : 判断 380"/>
        <xdr:cNvSpPr/>
      </xdr:nvSpPr>
      <xdr:spPr>
        <a:xfrm>
          <a:off x="16129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43621</xdr:rowOff>
    </xdr:from>
    <xdr:ext cx="736600" cy="259045"/>
    <xdr:sp macro="" textlink="">
      <xdr:nvSpPr>
        <xdr:cNvPr id="382" name="テキスト ボックス 381"/>
        <xdr:cNvSpPr txBox="1"/>
      </xdr:nvSpPr>
      <xdr:spPr>
        <a:xfrm>
          <a:off x="15798800" y="707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157056</xdr:rowOff>
    </xdr:from>
    <xdr:to>
      <xdr:col>22</xdr:col>
      <xdr:colOff>203200</xdr:colOff>
      <xdr:row>45</xdr:row>
      <xdr:rowOff>17780</xdr:rowOff>
    </xdr:to>
    <xdr:cxnSp macro="">
      <xdr:nvCxnSpPr>
        <xdr:cNvPr id="383" name="直線コネクタ 382"/>
        <xdr:cNvCxnSpPr/>
      </xdr:nvCxnSpPr>
      <xdr:spPr>
        <a:xfrm flipV="1">
          <a:off x="14401800" y="77008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84" name="フローチャート : 判断 383"/>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107967</xdr:rowOff>
    </xdr:from>
    <xdr:ext cx="762000" cy="259045"/>
    <xdr:sp macro="" textlink="">
      <xdr:nvSpPr>
        <xdr:cNvPr id="385" name="テキスト ボックス 384"/>
        <xdr:cNvSpPr txBox="1"/>
      </xdr:nvSpPr>
      <xdr:spPr>
        <a:xfrm>
          <a:off x="14909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17780</xdr:rowOff>
    </xdr:from>
    <xdr:to>
      <xdr:col>21</xdr:col>
      <xdr:colOff>0</xdr:colOff>
      <xdr:row>45</xdr:row>
      <xdr:rowOff>57996</xdr:rowOff>
    </xdr:to>
    <xdr:cxnSp macro="">
      <xdr:nvCxnSpPr>
        <xdr:cNvPr id="386" name="直線コネクタ 385"/>
        <xdr:cNvCxnSpPr/>
      </xdr:nvCxnSpPr>
      <xdr:spPr>
        <a:xfrm flipV="1">
          <a:off x="13512800" y="77330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52494</xdr:rowOff>
    </xdr:from>
    <xdr:to>
      <xdr:col>21</xdr:col>
      <xdr:colOff>50800</xdr:colOff>
      <xdr:row>43</xdr:row>
      <xdr:rowOff>154094</xdr:rowOff>
    </xdr:to>
    <xdr:sp macro="" textlink="">
      <xdr:nvSpPr>
        <xdr:cNvPr id="387" name="フローチャート : 判断 386"/>
        <xdr:cNvSpPr/>
      </xdr:nvSpPr>
      <xdr:spPr>
        <a:xfrm>
          <a:off x="14351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164271</xdr:rowOff>
    </xdr:from>
    <xdr:ext cx="762000" cy="259045"/>
    <xdr:sp macro="" textlink="">
      <xdr:nvSpPr>
        <xdr:cNvPr id="388" name="テキスト ボックス 387"/>
        <xdr:cNvSpPr txBox="1"/>
      </xdr:nvSpPr>
      <xdr:spPr>
        <a:xfrm>
          <a:off x="14020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25823</xdr:rowOff>
    </xdr:from>
    <xdr:to>
      <xdr:col>19</xdr:col>
      <xdr:colOff>533400</xdr:colOff>
      <xdr:row>44</xdr:row>
      <xdr:rowOff>127423</xdr:rowOff>
    </xdr:to>
    <xdr:sp macro="" textlink="">
      <xdr:nvSpPr>
        <xdr:cNvPr id="389" name="フローチャート : 判断 388"/>
        <xdr:cNvSpPr/>
      </xdr:nvSpPr>
      <xdr:spPr>
        <a:xfrm>
          <a:off x="13462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137600</xdr:rowOff>
    </xdr:from>
    <xdr:ext cx="762000" cy="259045"/>
    <xdr:sp macro="" textlink="">
      <xdr:nvSpPr>
        <xdr:cNvPr id="390" name="テキスト ボックス 389"/>
        <xdr:cNvSpPr txBox="1"/>
      </xdr:nvSpPr>
      <xdr:spPr>
        <a:xfrm>
          <a:off x="13131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44</xdr:row>
      <xdr:rowOff>90170</xdr:rowOff>
    </xdr:from>
    <xdr:to>
      <xdr:col>24</xdr:col>
      <xdr:colOff>609600</xdr:colOff>
      <xdr:row>45</xdr:row>
      <xdr:rowOff>20320</xdr:rowOff>
    </xdr:to>
    <xdr:sp macro="" textlink="">
      <xdr:nvSpPr>
        <xdr:cNvPr id="396" name="円/楕円 395"/>
        <xdr:cNvSpPr/>
      </xdr:nvSpPr>
      <xdr:spPr>
        <a:xfrm>
          <a:off x="16967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157497</xdr:rowOff>
    </xdr:from>
    <xdr:ext cx="762000" cy="259045"/>
    <xdr:sp macro="" textlink="">
      <xdr:nvSpPr>
        <xdr:cNvPr id="397" name="公債費負担の状況該当値テキスト"/>
        <xdr:cNvSpPr txBox="1"/>
      </xdr:nvSpPr>
      <xdr:spPr>
        <a:xfrm>
          <a:off x="17106900" y="752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130387</xdr:rowOff>
    </xdr:from>
    <xdr:to>
      <xdr:col>23</xdr:col>
      <xdr:colOff>457200</xdr:colOff>
      <xdr:row>45</xdr:row>
      <xdr:rowOff>60537</xdr:rowOff>
    </xdr:to>
    <xdr:sp macro="" textlink="">
      <xdr:nvSpPr>
        <xdr:cNvPr id="398" name="円/楕円 397"/>
        <xdr:cNvSpPr/>
      </xdr:nvSpPr>
      <xdr:spPr>
        <a:xfrm>
          <a:off x="16129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45314</xdr:rowOff>
    </xdr:from>
    <xdr:ext cx="736600" cy="259045"/>
    <xdr:sp macro="" textlink="">
      <xdr:nvSpPr>
        <xdr:cNvPr id="399" name="テキスト ボックス 398"/>
        <xdr:cNvSpPr txBox="1"/>
      </xdr:nvSpPr>
      <xdr:spPr>
        <a:xfrm>
          <a:off x="15798800" y="776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106256</xdr:rowOff>
    </xdr:from>
    <xdr:to>
      <xdr:col>22</xdr:col>
      <xdr:colOff>254000</xdr:colOff>
      <xdr:row>45</xdr:row>
      <xdr:rowOff>36406</xdr:rowOff>
    </xdr:to>
    <xdr:sp macro="" textlink="">
      <xdr:nvSpPr>
        <xdr:cNvPr id="400" name="円/楕円 399"/>
        <xdr:cNvSpPr/>
      </xdr:nvSpPr>
      <xdr:spPr>
        <a:xfrm>
          <a:off x="15240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21183</xdr:rowOff>
    </xdr:from>
    <xdr:ext cx="762000" cy="259045"/>
    <xdr:sp macro="" textlink="">
      <xdr:nvSpPr>
        <xdr:cNvPr id="401" name="テキスト ボックス 400"/>
        <xdr:cNvSpPr txBox="1"/>
      </xdr:nvSpPr>
      <xdr:spPr>
        <a:xfrm>
          <a:off x="14909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138430</xdr:rowOff>
    </xdr:from>
    <xdr:to>
      <xdr:col>21</xdr:col>
      <xdr:colOff>50800</xdr:colOff>
      <xdr:row>45</xdr:row>
      <xdr:rowOff>68580</xdr:rowOff>
    </xdr:to>
    <xdr:sp macro="" textlink="">
      <xdr:nvSpPr>
        <xdr:cNvPr id="402" name="円/楕円 401"/>
        <xdr:cNvSpPr/>
      </xdr:nvSpPr>
      <xdr:spPr>
        <a:xfrm>
          <a:off x="14351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53357</xdr:rowOff>
    </xdr:from>
    <xdr:ext cx="762000" cy="259045"/>
    <xdr:sp macro="" textlink="">
      <xdr:nvSpPr>
        <xdr:cNvPr id="403" name="テキスト ボックス 402"/>
        <xdr:cNvSpPr txBox="1"/>
      </xdr:nvSpPr>
      <xdr:spPr>
        <a:xfrm>
          <a:off x="14020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7196</xdr:rowOff>
    </xdr:from>
    <xdr:to>
      <xdr:col>19</xdr:col>
      <xdr:colOff>533400</xdr:colOff>
      <xdr:row>45</xdr:row>
      <xdr:rowOff>108796</xdr:rowOff>
    </xdr:to>
    <xdr:sp macro="" textlink="">
      <xdr:nvSpPr>
        <xdr:cNvPr id="404" name="円/楕円 403"/>
        <xdr:cNvSpPr/>
      </xdr:nvSpPr>
      <xdr:spPr>
        <a:xfrm>
          <a:off x="13462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93573</xdr:rowOff>
    </xdr:from>
    <xdr:ext cx="762000" cy="259045"/>
    <xdr:sp macro="" textlink="">
      <xdr:nvSpPr>
        <xdr:cNvPr id="405" name="テキスト ボックス 404"/>
        <xdr:cNvSpPr txBox="1"/>
      </xdr:nvSpPr>
      <xdr:spPr>
        <a:xfrm>
          <a:off x="13131800" y="780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前年度に比べて１．１</a:t>
          </a:r>
          <a:r>
            <a:rPr kumimoji="1" lang="ja-JP" altLang="en-US" sz="1300">
              <a:solidFill>
                <a:sysClr val="windowText" lastClr="000000"/>
              </a:solidFill>
              <a:latin typeface="ＭＳ Ｐゴシック"/>
            </a:rPr>
            <a:t>ポイント低下しているのは、一般会計等に係る地方債の現在高の減少などによる。</a:t>
          </a:r>
        </a:p>
        <a:p>
          <a:r>
            <a:rPr kumimoji="1" lang="ja-JP" altLang="en-US" sz="1300">
              <a:latin typeface="ＭＳ Ｐゴシック"/>
            </a:rPr>
            <a:t>　今後も市債や企業債の借入総額の縮減を図り、財政の健全化に努める。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6" name="直線コネクタ 435"/>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7"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8" name="直線コネクタ 437"/>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81522</xdr:rowOff>
    </xdr:from>
    <xdr:to>
      <xdr:col>24</xdr:col>
      <xdr:colOff>558800</xdr:colOff>
      <xdr:row>20</xdr:row>
      <xdr:rowOff>94161</xdr:rowOff>
    </xdr:to>
    <xdr:cxnSp macro="">
      <xdr:nvCxnSpPr>
        <xdr:cNvPr id="441" name="直線コネクタ 440"/>
        <xdr:cNvCxnSpPr/>
      </xdr:nvCxnSpPr>
      <xdr:spPr>
        <a:xfrm flipV="1">
          <a:off x="16179800" y="3510522"/>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2"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3" name="フローチャート : 判断 442"/>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94161</xdr:rowOff>
    </xdr:from>
    <xdr:to>
      <xdr:col>23</xdr:col>
      <xdr:colOff>406400</xdr:colOff>
      <xdr:row>21</xdr:row>
      <xdr:rowOff>22678</xdr:rowOff>
    </xdr:to>
    <xdr:cxnSp macro="">
      <xdr:nvCxnSpPr>
        <xdr:cNvPr id="444" name="直線コネクタ 443"/>
        <xdr:cNvCxnSpPr/>
      </xdr:nvCxnSpPr>
      <xdr:spPr>
        <a:xfrm flipV="1">
          <a:off x="15290800" y="3523161"/>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5" name="フローチャート : 判断 444"/>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105548</xdr:rowOff>
    </xdr:from>
    <xdr:ext cx="736600" cy="259045"/>
    <xdr:sp macro="" textlink="">
      <xdr:nvSpPr>
        <xdr:cNvPr id="446" name="テキスト ボックス 445"/>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22678</xdr:rowOff>
    </xdr:from>
    <xdr:to>
      <xdr:col>22</xdr:col>
      <xdr:colOff>203200</xdr:colOff>
      <xdr:row>21</xdr:row>
      <xdr:rowOff>64044</xdr:rowOff>
    </xdr:to>
    <xdr:cxnSp macro="">
      <xdr:nvCxnSpPr>
        <xdr:cNvPr id="447" name="直線コネクタ 446"/>
        <xdr:cNvCxnSpPr/>
      </xdr:nvCxnSpPr>
      <xdr:spPr>
        <a:xfrm flipV="1">
          <a:off x="14401800" y="362312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123613</xdr:rowOff>
    </xdr:from>
    <xdr:to>
      <xdr:col>22</xdr:col>
      <xdr:colOff>254000</xdr:colOff>
      <xdr:row>17</xdr:row>
      <xdr:rowOff>53763</xdr:rowOff>
    </xdr:to>
    <xdr:sp macro="" textlink="">
      <xdr:nvSpPr>
        <xdr:cNvPr id="448" name="フローチャート : 判断 447"/>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63940</xdr:rowOff>
    </xdr:from>
    <xdr:ext cx="762000" cy="259045"/>
    <xdr:sp macro="" textlink="">
      <xdr:nvSpPr>
        <xdr:cNvPr id="449" name="テキスト ボックス 448"/>
        <xdr:cNvSpPr txBox="1"/>
      </xdr:nvSpPr>
      <xdr:spPr>
        <a:xfrm>
          <a:off x="14909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64044</xdr:rowOff>
    </xdr:from>
    <xdr:to>
      <xdr:col>21</xdr:col>
      <xdr:colOff>0</xdr:colOff>
      <xdr:row>21</xdr:row>
      <xdr:rowOff>146776</xdr:rowOff>
    </xdr:to>
    <xdr:cxnSp macro="">
      <xdr:nvCxnSpPr>
        <xdr:cNvPr id="450" name="直線コネクタ 449"/>
        <xdr:cNvCxnSpPr/>
      </xdr:nvCxnSpPr>
      <xdr:spPr>
        <a:xfrm flipV="1">
          <a:off x="13512800" y="366449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21106</xdr:rowOff>
    </xdr:from>
    <xdr:to>
      <xdr:col>21</xdr:col>
      <xdr:colOff>50800</xdr:colOff>
      <xdr:row>17</xdr:row>
      <xdr:rowOff>122706</xdr:rowOff>
    </xdr:to>
    <xdr:sp macro="" textlink="">
      <xdr:nvSpPr>
        <xdr:cNvPr id="451" name="フローチャート : 判断 450"/>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132883</xdr:rowOff>
    </xdr:from>
    <xdr:ext cx="762000" cy="259045"/>
    <xdr:sp macro="" textlink="">
      <xdr:nvSpPr>
        <xdr:cNvPr id="452" name="テキスト ボックス 451"/>
        <xdr:cNvSpPr txBox="1"/>
      </xdr:nvSpPr>
      <xdr:spPr>
        <a:xfrm>
          <a:off x="14020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116235</xdr:rowOff>
    </xdr:from>
    <xdr:to>
      <xdr:col>19</xdr:col>
      <xdr:colOff>533400</xdr:colOff>
      <xdr:row>19</xdr:row>
      <xdr:rowOff>46385</xdr:rowOff>
    </xdr:to>
    <xdr:sp macro="" textlink="">
      <xdr:nvSpPr>
        <xdr:cNvPr id="453" name="フローチャート : 判断 452"/>
        <xdr:cNvSpPr/>
      </xdr:nvSpPr>
      <xdr:spPr>
        <a:xfrm>
          <a:off x="13462000" y="32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56562</xdr:rowOff>
    </xdr:from>
    <xdr:ext cx="762000" cy="259045"/>
    <xdr:sp macro="" textlink="">
      <xdr:nvSpPr>
        <xdr:cNvPr id="454" name="テキスト ボックス 453"/>
        <xdr:cNvSpPr txBox="1"/>
      </xdr:nvSpPr>
      <xdr:spPr>
        <a:xfrm>
          <a:off x="13131800" y="297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30722</xdr:rowOff>
    </xdr:from>
    <xdr:to>
      <xdr:col>24</xdr:col>
      <xdr:colOff>609600</xdr:colOff>
      <xdr:row>20</xdr:row>
      <xdr:rowOff>132322</xdr:rowOff>
    </xdr:to>
    <xdr:sp macro="" textlink="">
      <xdr:nvSpPr>
        <xdr:cNvPr id="460" name="円/楕円 459"/>
        <xdr:cNvSpPr/>
      </xdr:nvSpPr>
      <xdr:spPr>
        <a:xfrm>
          <a:off x="16967200" y="345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2799</xdr:rowOff>
    </xdr:from>
    <xdr:ext cx="762000" cy="259045"/>
    <xdr:sp macro="" textlink="">
      <xdr:nvSpPr>
        <xdr:cNvPr id="461" name="将来負担の状況該当値テキスト"/>
        <xdr:cNvSpPr txBox="1"/>
      </xdr:nvSpPr>
      <xdr:spPr>
        <a:xfrm>
          <a:off x="17106900" y="343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43361</xdr:rowOff>
    </xdr:from>
    <xdr:to>
      <xdr:col>23</xdr:col>
      <xdr:colOff>457200</xdr:colOff>
      <xdr:row>20</xdr:row>
      <xdr:rowOff>144961</xdr:rowOff>
    </xdr:to>
    <xdr:sp macro="" textlink="">
      <xdr:nvSpPr>
        <xdr:cNvPr id="462" name="円/楕円 461"/>
        <xdr:cNvSpPr/>
      </xdr:nvSpPr>
      <xdr:spPr>
        <a:xfrm>
          <a:off x="16129000" y="347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129738</xdr:rowOff>
    </xdr:from>
    <xdr:ext cx="736600" cy="259045"/>
    <xdr:sp macro="" textlink="">
      <xdr:nvSpPr>
        <xdr:cNvPr id="463" name="テキスト ボックス 462"/>
        <xdr:cNvSpPr txBox="1"/>
      </xdr:nvSpPr>
      <xdr:spPr>
        <a:xfrm>
          <a:off x="15798800" y="355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143328</xdr:rowOff>
    </xdr:from>
    <xdr:to>
      <xdr:col>22</xdr:col>
      <xdr:colOff>254000</xdr:colOff>
      <xdr:row>21</xdr:row>
      <xdr:rowOff>73478</xdr:rowOff>
    </xdr:to>
    <xdr:sp macro="" textlink="">
      <xdr:nvSpPr>
        <xdr:cNvPr id="464" name="円/楕円 463"/>
        <xdr:cNvSpPr/>
      </xdr:nvSpPr>
      <xdr:spPr>
        <a:xfrm>
          <a:off x="15240000" y="35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58255</xdr:rowOff>
    </xdr:from>
    <xdr:ext cx="762000" cy="259045"/>
    <xdr:sp macro="" textlink="">
      <xdr:nvSpPr>
        <xdr:cNvPr id="465" name="テキスト ボックス 464"/>
        <xdr:cNvSpPr txBox="1"/>
      </xdr:nvSpPr>
      <xdr:spPr>
        <a:xfrm>
          <a:off x="149098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13244</xdr:rowOff>
    </xdr:from>
    <xdr:to>
      <xdr:col>21</xdr:col>
      <xdr:colOff>50800</xdr:colOff>
      <xdr:row>21</xdr:row>
      <xdr:rowOff>114844</xdr:rowOff>
    </xdr:to>
    <xdr:sp macro="" textlink="">
      <xdr:nvSpPr>
        <xdr:cNvPr id="466" name="円/楕円 465"/>
        <xdr:cNvSpPr/>
      </xdr:nvSpPr>
      <xdr:spPr>
        <a:xfrm>
          <a:off x="14351000" y="361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99621</xdr:rowOff>
    </xdr:from>
    <xdr:ext cx="762000" cy="259045"/>
    <xdr:sp macro="" textlink="">
      <xdr:nvSpPr>
        <xdr:cNvPr id="467" name="テキスト ボックス 466"/>
        <xdr:cNvSpPr txBox="1"/>
      </xdr:nvSpPr>
      <xdr:spPr>
        <a:xfrm>
          <a:off x="14020800" y="370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95976</xdr:rowOff>
    </xdr:from>
    <xdr:to>
      <xdr:col>19</xdr:col>
      <xdr:colOff>533400</xdr:colOff>
      <xdr:row>22</xdr:row>
      <xdr:rowOff>26126</xdr:rowOff>
    </xdr:to>
    <xdr:sp macro="" textlink="">
      <xdr:nvSpPr>
        <xdr:cNvPr id="468" name="円/楕円 467"/>
        <xdr:cNvSpPr/>
      </xdr:nvSpPr>
      <xdr:spPr>
        <a:xfrm>
          <a:off x="13462000" y="369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10903</xdr:rowOff>
    </xdr:from>
    <xdr:ext cx="762000" cy="259045"/>
    <xdr:sp macro="" textlink="">
      <xdr:nvSpPr>
        <xdr:cNvPr id="469" name="テキスト ボックス 468"/>
        <xdr:cNvSpPr txBox="1"/>
      </xdr:nvSpPr>
      <xdr:spPr>
        <a:xfrm>
          <a:off x="13131800" y="378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95,743
91,560
558.23
47,024,983
45,970,474
591,069
28,626,833
56,275,376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104.2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旧６市町村の合併に伴い職員数が多く、類似団体と比較しても比率は高くなっている。</a:t>
          </a:r>
        </a:p>
        <a:p>
          <a:r>
            <a:rPr kumimoji="1" lang="ja-JP" altLang="en-US" sz="1300">
              <a:latin typeface="ＭＳ Ｐゴシック"/>
            </a:rPr>
            <a:t>　今後は、平成２７年度から実施されている定員管理方針に基づく取り組みをさらに進めるとともに、時間外勤務の適正化などを図り、人件費の削減に努める必要がある。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107950</xdr:rowOff>
    </xdr:from>
    <xdr:to>
      <xdr:col>7</xdr:col>
      <xdr:colOff>15875</xdr:colOff>
      <xdr:row>41</xdr:row>
      <xdr:rowOff>133350</xdr:rowOff>
    </xdr:to>
    <xdr:cxnSp macro="">
      <xdr:nvCxnSpPr>
        <xdr:cNvPr id="64" name="直線コネクタ 63"/>
        <xdr:cNvCxnSpPr/>
      </xdr:nvCxnSpPr>
      <xdr:spPr>
        <a:xfrm>
          <a:off x="3987800" y="7137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3827</xdr:rowOff>
    </xdr:from>
    <xdr:ext cx="762000" cy="259045"/>
    <xdr:sp macro="" textlink="">
      <xdr:nvSpPr>
        <xdr:cNvPr id="65" name="人件費平均値テキスト"/>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107950</xdr:rowOff>
    </xdr:from>
    <xdr:to>
      <xdr:col>5</xdr:col>
      <xdr:colOff>549275</xdr:colOff>
      <xdr:row>42</xdr:row>
      <xdr:rowOff>50800</xdr:rowOff>
    </xdr:to>
    <xdr:cxnSp macro="">
      <xdr:nvCxnSpPr>
        <xdr:cNvPr id="67" name="直線コネクタ 66"/>
        <xdr:cNvCxnSpPr/>
      </xdr:nvCxnSpPr>
      <xdr:spPr>
        <a:xfrm flipV="1">
          <a:off x="3098800" y="7137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69" name="テキスト ボックス 68"/>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133350</xdr:rowOff>
    </xdr:from>
    <xdr:to>
      <xdr:col>4</xdr:col>
      <xdr:colOff>346075</xdr:colOff>
      <xdr:row>42</xdr:row>
      <xdr:rowOff>50800</xdr:rowOff>
    </xdr:to>
    <xdr:cxnSp macro="">
      <xdr:nvCxnSpPr>
        <xdr:cNvPr id="70" name="直線コネクタ 69"/>
        <xdr:cNvCxnSpPr/>
      </xdr:nvCxnSpPr>
      <xdr:spPr>
        <a:xfrm>
          <a:off x="2209800" y="716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133350</xdr:rowOff>
    </xdr:from>
    <xdr:to>
      <xdr:col>3</xdr:col>
      <xdr:colOff>142875</xdr:colOff>
      <xdr:row>41</xdr:row>
      <xdr:rowOff>146050</xdr:rowOff>
    </xdr:to>
    <xdr:cxnSp macro="">
      <xdr:nvCxnSpPr>
        <xdr:cNvPr id="73" name="直線コネクタ 72"/>
        <xdr:cNvCxnSpPr/>
      </xdr:nvCxnSpPr>
      <xdr:spPr>
        <a:xfrm flipV="1">
          <a:off x="1320800" y="716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5" name="テキスト ボックス 74"/>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80027</xdr:rowOff>
    </xdr:from>
    <xdr:ext cx="762000" cy="259045"/>
    <xdr:sp macro="" textlink="">
      <xdr:nvSpPr>
        <xdr:cNvPr id="77" name="テキスト ボックス 76"/>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41</xdr:row>
      <xdr:rowOff>82550</xdr:rowOff>
    </xdr:from>
    <xdr:to>
      <xdr:col>7</xdr:col>
      <xdr:colOff>66675</xdr:colOff>
      <xdr:row>42</xdr:row>
      <xdr:rowOff>12700</xdr:rowOff>
    </xdr:to>
    <xdr:sp macro="" textlink="">
      <xdr:nvSpPr>
        <xdr:cNvPr id="83" name="円/楕円 82"/>
        <xdr:cNvSpPr/>
      </xdr:nvSpPr>
      <xdr:spPr>
        <a:xfrm>
          <a:off x="47752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162577</xdr:rowOff>
    </xdr:from>
    <xdr:ext cx="762000" cy="259045"/>
    <xdr:sp macro="" textlink="">
      <xdr:nvSpPr>
        <xdr:cNvPr id="84" name="人件費該当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57150</xdr:rowOff>
    </xdr:from>
    <xdr:to>
      <xdr:col>5</xdr:col>
      <xdr:colOff>600075</xdr:colOff>
      <xdr:row>41</xdr:row>
      <xdr:rowOff>158750</xdr:rowOff>
    </xdr:to>
    <xdr:sp macro="" textlink="">
      <xdr:nvSpPr>
        <xdr:cNvPr id="85" name="円/楕円 84"/>
        <xdr:cNvSpPr/>
      </xdr:nvSpPr>
      <xdr:spPr>
        <a:xfrm>
          <a:off x="3937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143527</xdr:rowOff>
    </xdr:from>
    <xdr:ext cx="736600" cy="259045"/>
    <xdr:sp macro="" textlink="">
      <xdr:nvSpPr>
        <xdr:cNvPr id="86" name="テキスト ボックス 85"/>
        <xdr:cNvSpPr txBox="1"/>
      </xdr:nvSpPr>
      <xdr:spPr>
        <a:xfrm>
          <a:off x="3606800" y="717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42</xdr:row>
      <xdr:rowOff>0</xdr:rowOff>
    </xdr:from>
    <xdr:to>
      <xdr:col>4</xdr:col>
      <xdr:colOff>396875</xdr:colOff>
      <xdr:row>42</xdr:row>
      <xdr:rowOff>101600</xdr:rowOff>
    </xdr:to>
    <xdr:sp macro="" textlink="">
      <xdr:nvSpPr>
        <xdr:cNvPr id="87" name="円/楕円 86"/>
        <xdr:cNvSpPr/>
      </xdr:nvSpPr>
      <xdr:spPr>
        <a:xfrm>
          <a:off x="3048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42</xdr:row>
      <xdr:rowOff>86377</xdr:rowOff>
    </xdr:from>
    <xdr:ext cx="762000" cy="259045"/>
    <xdr:sp macro="" textlink="">
      <xdr:nvSpPr>
        <xdr:cNvPr id="88" name="テキスト ボックス 87"/>
        <xdr:cNvSpPr txBox="1"/>
      </xdr:nvSpPr>
      <xdr:spPr>
        <a:xfrm>
          <a:off x="271780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82550</xdr:rowOff>
    </xdr:from>
    <xdr:to>
      <xdr:col>3</xdr:col>
      <xdr:colOff>193675</xdr:colOff>
      <xdr:row>42</xdr:row>
      <xdr:rowOff>12700</xdr:rowOff>
    </xdr:to>
    <xdr:sp macro="" textlink="">
      <xdr:nvSpPr>
        <xdr:cNvPr id="89" name="円/楕円 88"/>
        <xdr:cNvSpPr/>
      </xdr:nvSpPr>
      <xdr:spPr>
        <a:xfrm>
          <a:off x="2159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168927</xdr:rowOff>
    </xdr:from>
    <xdr:ext cx="762000" cy="259045"/>
    <xdr:sp macro="" textlink="">
      <xdr:nvSpPr>
        <xdr:cNvPr id="90" name="テキスト ボックス 89"/>
        <xdr:cNvSpPr txBox="1"/>
      </xdr:nvSpPr>
      <xdr:spPr>
        <a:xfrm>
          <a:off x="1828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95250</xdr:rowOff>
    </xdr:from>
    <xdr:to>
      <xdr:col>1</xdr:col>
      <xdr:colOff>676275</xdr:colOff>
      <xdr:row>42</xdr:row>
      <xdr:rowOff>25400</xdr:rowOff>
    </xdr:to>
    <xdr:sp macro="" textlink="">
      <xdr:nvSpPr>
        <xdr:cNvPr id="91" name="円/楕円 90"/>
        <xdr:cNvSpPr/>
      </xdr:nvSpPr>
      <xdr:spPr>
        <a:xfrm>
          <a:off x="1270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10177</xdr:rowOff>
    </xdr:from>
    <xdr:ext cx="762000" cy="259045"/>
    <xdr:sp macro="" textlink="">
      <xdr:nvSpPr>
        <xdr:cNvPr id="92" name="テキスト ボックス 91"/>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類似団体平均に比べて高くなっている要因は、合併前の旧市町村の施設をすべて引き継ぎ、指定管理者制度により人件費から物件費へシフトしているためである。</a:t>
          </a:r>
        </a:p>
        <a:p>
          <a:r>
            <a:rPr kumimoji="1" lang="ja-JP" altLang="en-US" sz="1300">
              <a:latin typeface="ＭＳ Ｐゴシック"/>
            </a:rPr>
            <a:t>　今後は、施設の統廃合の推進や利活用の検討を行い、経費削減に努める必要がある。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26307</xdr:rowOff>
    </xdr:from>
    <xdr:to>
      <xdr:col>24</xdr:col>
      <xdr:colOff>31750</xdr:colOff>
      <xdr:row>17</xdr:row>
      <xdr:rowOff>80736</xdr:rowOff>
    </xdr:to>
    <xdr:cxnSp macro="">
      <xdr:nvCxnSpPr>
        <xdr:cNvPr id="127" name="直線コネクタ 126"/>
        <xdr:cNvCxnSpPr/>
      </xdr:nvCxnSpPr>
      <xdr:spPr>
        <a:xfrm>
          <a:off x="15671800" y="29409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28"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26307</xdr:rowOff>
    </xdr:to>
    <xdr:cxnSp macro="">
      <xdr:nvCxnSpPr>
        <xdr:cNvPr id="130" name="直線コネクタ 129"/>
        <xdr:cNvCxnSpPr/>
      </xdr:nvCxnSpPr>
      <xdr:spPr>
        <a:xfrm>
          <a:off x="14782800" y="2919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95448</xdr:rowOff>
    </xdr:from>
    <xdr:ext cx="736600" cy="259045"/>
    <xdr:sp macro="" textlink="">
      <xdr:nvSpPr>
        <xdr:cNvPr id="132" name="テキスト ボックス 131"/>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110671</xdr:rowOff>
    </xdr:from>
    <xdr:to>
      <xdr:col>21</xdr:col>
      <xdr:colOff>361950</xdr:colOff>
      <xdr:row>17</xdr:row>
      <xdr:rowOff>4536</xdr:rowOff>
    </xdr:to>
    <xdr:cxnSp macro="">
      <xdr:nvCxnSpPr>
        <xdr:cNvPr id="133" name="直線コネクタ 132"/>
        <xdr:cNvCxnSpPr/>
      </xdr:nvCxnSpPr>
      <xdr:spPr>
        <a:xfrm>
          <a:off x="13893800" y="2853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41020</xdr:rowOff>
    </xdr:from>
    <xdr:ext cx="762000" cy="259045"/>
    <xdr:sp macro="" textlink="">
      <xdr:nvSpPr>
        <xdr:cNvPr id="135" name="テキスト ボックス 134"/>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56243</xdr:rowOff>
    </xdr:from>
    <xdr:to>
      <xdr:col>20</xdr:col>
      <xdr:colOff>158750</xdr:colOff>
      <xdr:row>16</xdr:row>
      <xdr:rowOff>110671</xdr:rowOff>
    </xdr:to>
    <xdr:cxnSp macro="">
      <xdr:nvCxnSpPr>
        <xdr:cNvPr id="136" name="直線コネクタ 135"/>
        <xdr:cNvCxnSpPr/>
      </xdr:nvCxnSpPr>
      <xdr:spPr>
        <a:xfrm>
          <a:off x="13004800" y="2799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38" name="テキスト ボックス 137"/>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32657</xdr:rowOff>
    </xdr:from>
    <xdr:to>
      <xdr:col>19</xdr:col>
      <xdr:colOff>6350</xdr:colOff>
      <xdr:row>14</xdr:row>
      <xdr:rowOff>134257</xdr:rowOff>
    </xdr:to>
    <xdr:sp macro="" textlink="">
      <xdr:nvSpPr>
        <xdr:cNvPr id="139" name="フローチャート : 判断 138"/>
        <xdr:cNvSpPr/>
      </xdr:nvSpPr>
      <xdr:spPr>
        <a:xfrm>
          <a:off x="12954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144434</xdr:rowOff>
    </xdr:from>
    <xdr:ext cx="762000" cy="259045"/>
    <xdr:sp macro="" textlink="">
      <xdr:nvSpPr>
        <xdr:cNvPr id="140" name="テキスト ボックス 139"/>
        <xdr:cNvSpPr txBox="1"/>
      </xdr:nvSpPr>
      <xdr:spPr>
        <a:xfrm>
          <a:off x="12623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46" name="円/楕円 145"/>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2013</xdr:rowOff>
    </xdr:from>
    <xdr:ext cx="762000" cy="259045"/>
    <xdr:sp macro="" textlink="">
      <xdr:nvSpPr>
        <xdr:cNvPr id="147" name="物件費該当値テキスト"/>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146957</xdr:rowOff>
    </xdr:from>
    <xdr:to>
      <xdr:col>22</xdr:col>
      <xdr:colOff>615950</xdr:colOff>
      <xdr:row>17</xdr:row>
      <xdr:rowOff>77107</xdr:rowOff>
    </xdr:to>
    <xdr:sp macro="" textlink="">
      <xdr:nvSpPr>
        <xdr:cNvPr id="148" name="円/楕円 147"/>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61884</xdr:rowOff>
    </xdr:from>
    <xdr:ext cx="736600" cy="259045"/>
    <xdr:sp macro="" textlink="">
      <xdr:nvSpPr>
        <xdr:cNvPr id="149" name="テキスト ボックス 148"/>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125186</xdr:rowOff>
    </xdr:from>
    <xdr:to>
      <xdr:col>21</xdr:col>
      <xdr:colOff>412750</xdr:colOff>
      <xdr:row>17</xdr:row>
      <xdr:rowOff>55336</xdr:rowOff>
    </xdr:to>
    <xdr:sp macro="" textlink="">
      <xdr:nvSpPr>
        <xdr:cNvPr id="150" name="円/楕円 149"/>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51" name="テキスト ボックス 150"/>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59871</xdr:rowOff>
    </xdr:from>
    <xdr:to>
      <xdr:col>20</xdr:col>
      <xdr:colOff>209550</xdr:colOff>
      <xdr:row>16</xdr:row>
      <xdr:rowOff>161471</xdr:rowOff>
    </xdr:to>
    <xdr:sp macro="" textlink="">
      <xdr:nvSpPr>
        <xdr:cNvPr id="152" name="円/楕円 151"/>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53" name="テキスト ボックス 152"/>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54" name="円/楕円 153"/>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55" name="テキスト ボックス 154"/>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類似団体と同様に高い割合を占めている。</a:t>
          </a:r>
        </a:p>
        <a:p>
          <a:r>
            <a:rPr kumimoji="1" lang="ja-JP" altLang="en-US" sz="1300">
              <a:latin typeface="ＭＳ Ｐゴシック"/>
            </a:rPr>
            <a:t>　今後も生活保護費の資格審査等の適正化の各種手当への特別加算等の見直しを進めていくことで、財政を圧迫する上昇傾向に歯止めをかけるように努める。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111760</xdr:rowOff>
    </xdr:from>
    <xdr:to>
      <xdr:col>7</xdr:col>
      <xdr:colOff>15875</xdr:colOff>
      <xdr:row>54</xdr:row>
      <xdr:rowOff>127000</xdr:rowOff>
    </xdr:to>
    <xdr:cxnSp macro="">
      <xdr:nvCxnSpPr>
        <xdr:cNvPr id="186" name="直線コネクタ 185"/>
        <xdr:cNvCxnSpPr/>
      </xdr:nvCxnSpPr>
      <xdr:spPr>
        <a:xfrm flipV="1">
          <a:off x="3987800" y="9370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154957</xdr:rowOff>
    </xdr:from>
    <xdr:ext cx="762000" cy="259045"/>
    <xdr:sp macro="" textlink="">
      <xdr:nvSpPr>
        <xdr:cNvPr id="187" name="扶助費平均値テキスト"/>
        <xdr:cNvSpPr txBox="1"/>
      </xdr:nvSpPr>
      <xdr:spPr>
        <a:xfrm>
          <a:off x="4914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96520</xdr:rowOff>
    </xdr:from>
    <xdr:to>
      <xdr:col>5</xdr:col>
      <xdr:colOff>549275</xdr:colOff>
      <xdr:row>54</xdr:row>
      <xdr:rowOff>127000</xdr:rowOff>
    </xdr:to>
    <xdr:cxnSp macro="">
      <xdr:nvCxnSpPr>
        <xdr:cNvPr id="189" name="直線コネクタ 188"/>
        <xdr:cNvCxnSpPr/>
      </xdr:nvCxnSpPr>
      <xdr:spPr>
        <a:xfrm>
          <a:off x="3098800" y="935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191" name="テキスト ボックス 190"/>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35560</xdr:rowOff>
    </xdr:from>
    <xdr:to>
      <xdr:col>4</xdr:col>
      <xdr:colOff>346075</xdr:colOff>
      <xdr:row>54</xdr:row>
      <xdr:rowOff>96520</xdr:rowOff>
    </xdr:to>
    <xdr:cxnSp macro="">
      <xdr:nvCxnSpPr>
        <xdr:cNvPr id="192" name="直線コネクタ 191"/>
        <xdr:cNvCxnSpPr/>
      </xdr:nvCxnSpPr>
      <xdr:spPr>
        <a:xfrm>
          <a:off x="2209800" y="9293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97807</xdr:rowOff>
    </xdr:from>
    <xdr:ext cx="762000" cy="259045"/>
    <xdr:sp macro="" textlink="">
      <xdr:nvSpPr>
        <xdr:cNvPr id="194" name="テキスト ボックス 193"/>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20320</xdr:rowOff>
    </xdr:from>
    <xdr:to>
      <xdr:col>3</xdr:col>
      <xdr:colOff>142875</xdr:colOff>
      <xdr:row>54</xdr:row>
      <xdr:rowOff>35560</xdr:rowOff>
    </xdr:to>
    <xdr:cxnSp macro="">
      <xdr:nvCxnSpPr>
        <xdr:cNvPr id="195" name="直線コネクタ 194"/>
        <xdr:cNvCxnSpPr/>
      </xdr:nvCxnSpPr>
      <xdr:spPr>
        <a:xfrm>
          <a:off x="1320800" y="9278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197" name="テキスト ボックス 196"/>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91440</xdr:rowOff>
    </xdr:from>
    <xdr:to>
      <xdr:col>1</xdr:col>
      <xdr:colOff>676275</xdr:colOff>
      <xdr:row>55</xdr:row>
      <xdr:rowOff>21590</xdr:rowOff>
    </xdr:to>
    <xdr:sp macro="" textlink="">
      <xdr:nvSpPr>
        <xdr:cNvPr id="198" name="フローチャート : 判断 197"/>
        <xdr:cNvSpPr/>
      </xdr:nvSpPr>
      <xdr:spPr>
        <a:xfrm>
          <a:off x="1270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6367</xdr:rowOff>
    </xdr:from>
    <xdr:ext cx="762000" cy="259045"/>
    <xdr:sp macro="" textlink="">
      <xdr:nvSpPr>
        <xdr:cNvPr id="199" name="テキスト ボックス 198"/>
        <xdr:cNvSpPr txBox="1"/>
      </xdr:nvSpPr>
      <xdr:spPr>
        <a:xfrm>
          <a:off x="939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60960</xdr:rowOff>
    </xdr:from>
    <xdr:to>
      <xdr:col>7</xdr:col>
      <xdr:colOff>66675</xdr:colOff>
      <xdr:row>54</xdr:row>
      <xdr:rowOff>162560</xdr:rowOff>
    </xdr:to>
    <xdr:sp macro="" textlink="">
      <xdr:nvSpPr>
        <xdr:cNvPr id="205" name="円/楕円 204"/>
        <xdr:cNvSpPr/>
      </xdr:nvSpPr>
      <xdr:spPr>
        <a:xfrm>
          <a:off x="4775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77487</xdr:rowOff>
    </xdr:from>
    <xdr:ext cx="762000" cy="259045"/>
    <xdr:sp macro="" textlink="">
      <xdr:nvSpPr>
        <xdr:cNvPr id="206" name="扶助費該当値テキスト"/>
        <xdr:cNvSpPr txBox="1"/>
      </xdr:nvSpPr>
      <xdr:spPr>
        <a:xfrm>
          <a:off x="4914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7" name="円/楕円 206"/>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8" name="テキスト ボックス 20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45720</xdr:rowOff>
    </xdr:from>
    <xdr:to>
      <xdr:col>4</xdr:col>
      <xdr:colOff>396875</xdr:colOff>
      <xdr:row>54</xdr:row>
      <xdr:rowOff>147320</xdr:rowOff>
    </xdr:to>
    <xdr:sp macro="" textlink="">
      <xdr:nvSpPr>
        <xdr:cNvPr id="209" name="円/楕円 208"/>
        <xdr:cNvSpPr/>
      </xdr:nvSpPr>
      <xdr:spPr>
        <a:xfrm>
          <a:off x="3048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157497</xdr:rowOff>
    </xdr:from>
    <xdr:ext cx="762000" cy="259045"/>
    <xdr:sp macro="" textlink="">
      <xdr:nvSpPr>
        <xdr:cNvPr id="210" name="テキスト ボックス 209"/>
        <xdr:cNvSpPr txBox="1"/>
      </xdr:nvSpPr>
      <xdr:spPr>
        <a:xfrm>
          <a:off x="2717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156210</xdr:rowOff>
    </xdr:from>
    <xdr:to>
      <xdr:col>3</xdr:col>
      <xdr:colOff>193675</xdr:colOff>
      <xdr:row>54</xdr:row>
      <xdr:rowOff>86360</xdr:rowOff>
    </xdr:to>
    <xdr:sp macro="" textlink="">
      <xdr:nvSpPr>
        <xdr:cNvPr id="211" name="円/楕円 210"/>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96537</xdr:rowOff>
    </xdr:from>
    <xdr:ext cx="762000" cy="259045"/>
    <xdr:sp macro="" textlink="">
      <xdr:nvSpPr>
        <xdr:cNvPr id="212" name="テキスト ボックス 211"/>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213" name="円/楕円 212"/>
        <xdr:cNvSpPr/>
      </xdr:nvSpPr>
      <xdr:spPr>
        <a:xfrm>
          <a:off x="1270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81297</xdr:rowOff>
    </xdr:from>
    <xdr:ext cx="762000" cy="259045"/>
    <xdr:sp macro="" textlink="">
      <xdr:nvSpPr>
        <xdr:cNvPr id="214" name="テキスト ボックス 213"/>
        <xdr:cNvSpPr txBox="1"/>
      </xdr:nvSpPr>
      <xdr:spPr>
        <a:xfrm>
          <a:off x="939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繰出金については、国民健康保険事業特別会計・水道事業会計への繰出金が減少しており、前年度より０．２ポイント下回っている。</a:t>
          </a:r>
        </a:p>
        <a:p>
          <a:r>
            <a:rPr kumimoji="1" lang="ja-JP" altLang="en-US" sz="1300">
              <a:latin typeface="ＭＳ Ｐゴシック"/>
            </a:rPr>
            <a:t>　今後は、施設の統廃合等を推進し、維持補修費の抑制に努める必要がある。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4535</xdr:rowOff>
    </xdr:from>
    <xdr:to>
      <xdr:col>24</xdr:col>
      <xdr:colOff>31750</xdr:colOff>
      <xdr:row>57</xdr:row>
      <xdr:rowOff>26307</xdr:rowOff>
    </xdr:to>
    <xdr:cxnSp macro="">
      <xdr:nvCxnSpPr>
        <xdr:cNvPr id="249" name="直線コネクタ 248"/>
        <xdr:cNvCxnSpPr/>
      </xdr:nvCxnSpPr>
      <xdr:spPr>
        <a:xfrm flipV="1">
          <a:off x="15671800" y="97771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80934</xdr:rowOff>
    </xdr:from>
    <xdr:ext cx="762000" cy="259045"/>
    <xdr:sp macro="" textlink="">
      <xdr:nvSpPr>
        <xdr:cNvPr id="250" name="その他平均値テキスト"/>
        <xdr:cNvSpPr txBox="1"/>
      </xdr:nvSpPr>
      <xdr:spPr>
        <a:xfrm>
          <a:off x="16598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26307</xdr:rowOff>
    </xdr:from>
    <xdr:to>
      <xdr:col>22</xdr:col>
      <xdr:colOff>565150</xdr:colOff>
      <xdr:row>58</xdr:row>
      <xdr:rowOff>18143</xdr:rowOff>
    </xdr:to>
    <xdr:cxnSp macro="">
      <xdr:nvCxnSpPr>
        <xdr:cNvPr id="252" name="直線コネクタ 251"/>
        <xdr:cNvCxnSpPr/>
      </xdr:nvCxnSpPr>
      <xdr:spPr>
        <a:xfrm flipV="1">
          <a:off x="14782800" y="9798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23784</xdr:rowOff>
    </xdr:from>
    <xdr:ext cx="736600" cy="259045"/>
    <xdr:sp macro="" textlink="">
      <xdr:nvSpPr>
        <xdr:cNvPr id="254" name="テキスト ボックス 253"/>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18143</xdr:rowOff>
    </xdr:from>
    <xdr:to>
      <xdr:col>21</xdr:col>
      <xdr:colOff>361950</xdr:colOff>
      <xdr:row>58</xdr:row>
      <xdr:rowOff>39915</xdr:rowOff>
    </xdr:to>
    <xdr:cxnSp macro="">
      <xdr:nvCxnSpPr>
        <xdr:cNvPr id="255" name="直線コネクタ 254"/>
        <xdr:cNvCxnSpPr/>
      </xdr:nvCxnSpPr>
      <xdr:spPr>
        <a:xfrm flipV="1">
          <a:off x="13893800" y="9962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2012</xdr:rowOff>
    </xdr:from>
    <xdr:ext cx="762000" cy="259045"/>
    <xdr:sp macro="" textlink="">
      <xdr:nvSpPr>
        <xdr:cNvPr id="257" name="テキスト ボックス 256"/>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156935</xdr:rowOff>
    </xdr:from>
    <xdr:to>
      <xdr:col>20</xdr:col>
      <xdr:colOff>158750</xdr:colOff>
      <xdr:row>58</xdr:row>
      <xdr:rowOff>39915</xdr:rowOff>
    </xdr:to>
    <xdr:cxnSp macro="">
      <xdr:nvCxnSpPr>
        <xdr:cNvPr id="258" name="直線コネクタ 257"/>
        <xdr:cNvCxnSpPr/>
      </xdr:nvCxnSpPr>
      <xdr:spPr>
        <a:xfrm>
          <a:off x="13004800" y="9929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151692</xdr:rowOff>
    </xdr:from>
    <xdr:ext cx="762000" cy="259045"/>
    <xdr:sp macro="" textlink="">
      <xdr:nvSpPr>
        <xdr:cNvPr id="260" name="テキスト ボックス 259"/>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1" name="フローチャート : 判断 260"/>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151692</xdr:rowOff>
    </xdr:from>
    <xdr:ext cx="762000" cy="259045"/>
    <xdr:sp macro="" textlink="">
      <xdr:nvSpPr>
        <xdr:cNvPr id="262" name="テキスト ボックス 261"/>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125185</xdr:rowOff>
    </xdr:from>
    <xdr:to>
      <xdr:col>24</xdr:col>
      <xdr:colOff>82550</xdr:colOff>
      <xdr:row>57</xdr:row>
      <xdr:rowOff>55335</xdr:rowOff>
    </xdr:to>
    <xdr:sp macro="" textlink="">
      <xdr:nvSpPr>
        <xdr:cNvPr id="268" name="円/楕円 267"/>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141712</xdr:rowOff>
    </xdr:from>
    <xdr:ext cx="762000" cy="259045"/>
    <xdr:sp macro="" textlink="">
      <xdr:nvSpPr>
        <xdr:cNvPr id="269" name="その他該当値テキスト"/>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146957</xdr:rowOff>
    </xdr:from>
    <xdr:to>
      <xdr:col>22</xdr:col>
      <xdr:colOff>615950</xdr:colOff>
      <xdr:row>57</xdr:row>
      <xdr:rowOff>77107</xdr:rowOff>
    </xdr:to>
    <xdr:sp macro="" textlink="">
      <xdr:nvSpPr>
        <xdr:cNvPr id="270" name="円/楕円 269"/>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87284</xdr:rowOff>
    </xdr:from>
    <xdr:ext cx="736600" cy="259045"/>
    <xdr:sp macro="" textlink="">
      <xdr:nvSpPr>
        <xdr:cNvPr id="271" name="テキスト ボックス 270"/>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138793</xdr:rowOff>
    </xdr:from>
    <xdr:to>
      <xdr:col>21</xdr:col>
      <xdr:colOff>412750</xdr:colOff>
      <xdr:row>58</xdr:row>
      <xdr:rowOff>68943</xdr:rowOff>
    </xdr:to>
    <xdr:sp macro="" textlink="">
      <xdr:nvSpPr>
        <xdr:cNvPr id="272" name="円/楕円 271"/>
        <xdr:cNvSpPr/>
      </xdr:nvSpPr>
      <xdr:spPr>
        <a:xfrm>
          <a:off x="14732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79120</xdr:rowOff>
    </xdr:from>
    <xdr:ext cx="762000" cy="259045"/>
    <xdr:sp macro="" textlink="">
      <xdr:nvSpPr>
        <xdr:cNvPr id="273" name="テキスト ボックス 272"/>
        <xdr:cNvSpPr txBox="1"/>
      </xdr:nvSpPr>
      <xdr:spPr>
        <a:xfrm>
          <a:off x="14401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160565</xdr:rowOff>
    </xdr:from>
    <xdr:to>
      <xdr:col>20</xdr:col>
      <xdr:colOff>209550</xdr:colOff>
      <xdr:row>58</xdr:row>
      <xdr:rowOff>90715</xdr:rowOff>
    </xdr:to>
    <xdr:sp macro="" textlink="">
      <xdr:nvSpPr>
        <xdr:cNvPr id="274" name="円/楕円 273"/>
        <xdr:cNvSpPr/>
      </xdr:nvSpPr>
      <xdr:spPr>
        <a:xfrm>
          <a:off x="13843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100892</xdr:rowOff>
    </xdr:from>
    <xdr:ext cx="762000" cy="259045"/>
    <xdr:sp macro="" textlink="">
      <xdr:nvSpPr>
        <xdr:cNvPr id="275" name="テキスト ボックス 274"/>
        <xdr:cNvSpPr txBox="1"/>
      </xdr:nvSpPr>
      <xdr:spPr>
        <a:xfrm>
          <a:off x="13512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106135</xdr:rowOff>
    </xdr:from>
    <xdr:to>
      <xdr:col>19</xdr:col>
      <xdr:colOff>6350</xdr:colOff>
      <xdr:row>58</xdr:row>
      <xdr:rowOff>36285</xdr:rowOff>
    </xdr:to>
    <xdr:sp macro="" textlink="">
      <xdr:nvSpPr>
        <xdr:cNvPr id="276" name="円/楕円 275"/>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46462</xdr:rowOff>
    </xdr:from>
    <xdr:ext cx="762000" cy="259045"/>
    <xdr:sp macro="" textlink="">
      <xdr:nvSpPr>
        <xdr:cNvPr id="277" name="テキスト ボックス 276"/>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類似団体平均より１．４ポイント下回っている。</a:t>
          </a:r>
        </a:p>
        <a:p>
          <a:r>
            <a:rPr kumimoji="1" lang="ja-JP" altLang="en-US" sz="1300">
              <a:latin typeface="ＭＳ Ｐゴシック"/>
            </a:rPr>
            <a:t>　今後も類似団体平均を上回ることのないように、補助金交付などについて明確な基準を設け、適正な支出に努める必要がある。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6" name="直線コネクタ 305"/>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7"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08" name="直線コネクタ 307"/>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9"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0" name="直線コネクタ 309"/>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125367</xdr:rowOff>
    </xdr:from>
    <xdr:to>
      <xdr:col>24</xdr:col>
      <xdr:colOff>31750</xdr:colOff>
      <xdr:row>36</xdr:row>
      <xdr:rowOff>104140</xdr:rowOff>
    </xdr:to>
    <xdr:cxnSp macro="">
      <xdr:nvCxnSpPr>
        <xdr:cNvPr id="311" name="直線コネクタ 310"/>
        <xdr:cNvCxnSpPr/>
      </xdr:nvCxnSpPr>
      <xdr:spPr>
        <a:xfrm>
          <a:off x="15671800" y="6126117"/>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3" name="フローチャート :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118836</xdr:rowOff>
    </xdr:from>
    <xdr:to>
      <xdr:col>22</xdr:col>
      <xdr:colOff>565150</xdr:colOff>
      <xdr:row>35</xdr:row>
      <xdr:rowOff>125367</xdr:rowOff>
    </xdr:to>
    <xdr:cxnSp macro="">
      <xdr:nvCxnSpPr>
        <xdr:cNvPr id="314" name="直線コネクタ 313"/>
        <xdr:cNvCxnSpPr/>
      </xdr:nvCxnSpPr>
      <xdr:spPr>
        <a:xfrm>
          <a:off x="14782800" y="611958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5" name="フローチャート : 判断 314"/>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66238</xdr:rowOff>
    </xdr:from>
    <xdr:ext cx="736600" cy="259045"/>
    <xdr:sp macro="" textlink="">
      <xdr:nvSpPr>
        <xdr:cNvPr id="316" name="テキスト ボックス 315"/>
        <xdr:cNvSpPr txBox="1"/>
      </xdr:nvSpPr>
      <xdr:spPr>
        <a:xfrm>
          <a:off x="15290800" y="640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118836</xdr:rowOff>
    </xdr:from>
    <xdr:to>
      <xdr:col>21</xdr:col>
      <xdr:colOff>361950</xdr:colOff>
      <xdr:row>36</xdr:row>
      <xdr:rowOff>12700</xdr:rowOff>
    </xdr:to>
    <xdr:cxnSp macro="">
      <xdr:nvCxnSpPr>
        <xdr:cNvPr id="317" name="直線コネクタ 316"/>
        <xdr:cNvCxnSpPr/>
      </xdr:nvCxnSpPr>
      <xdr:spPr>
        <a:xfrm flipV="1">
          <a:off x="13893800" y="6119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8" name="フローチャート : 判断 317"/>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9" name="テキスト ボックス 318"/>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19231</xdr:rowOff>
    </xdr:to>
    <xdr:cxnSp macro="">
      <xdr:nvCxnSpPr>
        <xdr:cNvPr id="320" name="直線コネクタ 319"/>
        <xdr:cNvCxnSpPr/>
      </xdr:nvCxnSpPr>
      <xdr:spPr>
        <a:xfrm flipV="1">
          <a:off x="13004800" y="61849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1" name="フローチャート : 判断 320"/>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85833</xdr:rowOff>
    </xdr:from>
    <xdr:ext cx="762000" cy="259045"/>
    <xdr:sp macro="" textlink="">
      <xdr:nvSpPr>
        <xdr:cNvPr id="322" name="テキスト ボックス 321"/>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59872</xdr:rowOff>
    </xdr:from>
    <xdr:to>
      <xdr:col>19</xdr:col>
      <xdr:colOff>6350</xdr:colOff>
      <xdr:row>36</xdr:row>
      <xdr:rowOff>161472</xdr:rowOff>
    </xdr:to>
    <xdr:sp macro="" textlink="">
      <xdr:nvSpPr>
        <xdr:cNvPr id="323" name="フローチャート : 判断 322"/>
        <xdr:cNvSpPr/>
      </xdr:nvSpPr>
      <xdr:spPr>
        <a:xfrm>
          <a:off x="12954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146249</xdr:rowOff>
    </xdr:from>
    <xdr:ext cx="762000" cy="259045"/>
    <xdr:sp macro="" textlink="">
      <xdr:nvSpPr>
        <xdr:cNvPr id="324" name="テキスト ボックス 323"/>
        <xdr:cNvSpPr txBox="1"/>
      </xdr:nvSpPr>
      <xdr:spPr>
        <a:xfrm>
          <a:off x="12623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30" name="円/楕円 329"/>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31"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74567</xdr:rowOff>
    </xdr:from>
    <xdr:to>
      <xdr:col>22</xdr:col>
      <xdr:colOff>615950</xdr:colOff>
      <xdr:row>36</xdr:row>
      <xdr:rowOff>4717</xdr:rowOff>
    </xdr:to>
    <xdr:sp macro="" textlink="">
      <xdr:nvSpPr>
        <xdr:cNvPr id="332" name="円/楕円 331"/>
        <xdr:cNvSpPr/>
      </xdr:nvSpPr>
      <xdr:spPr>
        <a:xfrm>
          <a:off x="15621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14894</xdr:rowOff>
    </xdr:from>
    <xdr:ext cx="736600" cy="259045"/>
    <xdr:sp macro="" textlink="">
      <xdr:nvSpPr>
        <xdr:cNvPr id="333" name="テキスト ボックス 332"/>
        <xdr:cNvSpPr txBox="1"/>
      </xdr:nvSpPr>
      <xdr:spPr>
        <a:xfrm>
          <a:off x="15290800" y="584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68036</xdr:rowOff>
    </xdr:from>
    <xdr:to>
      <xdr:col>21</xdr:col>
      <xdr:colOff>412750</xdr:colOff>
      <xdr:row>35</xdr:row>
      <xdr:rowOff>169636</xdr:rowOff>
    </xdr:to>
    <xdr:sp macro="" textlink="">
      <xdr:nvSpPr>
        <xdr:cNvPr id="334" name="円/楕円 333"/>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8363</xdr:rowOff>
    </xdr:from>
    <xdr:ext cx="762000" cy="259045"/>
    <xdr:sp macro="" textlink="">
      <xdr:nvSpPr>
        <xdr:cNvPr id="335" name="テキスト ボックス 334"/>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6" name="円/楕円 335"/>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7" name="テキスト ボックス 33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139881</xdr:rowOff>
    </xdr:from>
    <xdr:to>
      <xdr:col>19</xdr:col>
      <xdr:colOff>6350</xdr:colOff>
      <xdr:row>36</xdr:row>
      <xdr:rowOff>70031</xdr:rowOff>
    </xdr:to>
    <xdr:sp macro="" textlink="">
      <xdr:nvSpPr>
        <xdr:cNvPr id="338" name="円/楕円 337"/>
        <xdr:cNvSpPr/>
      </xdr:nvSpPr>
      <xdr:spPr>
        <a:xfrm>
          <a:off x="12954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80208</xdr:rowOff>
    </xdr:from>
    <xdr:ext cx="762000" cy="259045"/>
    <xdr:sp macro="" textlink="">
      <xdr:nvSpPr>
        <xdr:cNvPr id="339" name="テキスト ボックス 338"/>
        <xdr:cNvSpPr txBox="1"/>
      </xdr:nvSpPr>
      <xdr:spPr>
        <a:xfrm>
          <a:off x="12623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旧６市町村の地方債を引き継いだ事に加え、施設整備を継続しており、類似団体平均を大きく上回っている。</a:t>
          </a:r>
        </a:p>
        <a:p>
          <a:r>
            <a:rPr kumimoji="1" lang="ja-JP" altLang="en-US" sz="1300">
              <a:latin typeface="ＭＳ Ｐゴシック"/>
            </a:rPr>
            <a:t>　今後も大型の整備事業が予定されていることから、一般財源に占める割合が高い状況が続くことが予想され、非常に負担が大きい。</a:t>
          </a:r>
        </a:p>
        <a:p>
          <a:r>
            <a:rPr kumimoji="1" lang="ja-JP" altLang="en-US" sz="1300">
              <a:latin typeface="ＭＳ Ｐゴシック"/>
            </a:rPr>
            <a:t>　今後は、投資的経費の見直しと市債発行の抑制等により公債費の軽減に努める。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7" name="直線コネクタ 366"/>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165100</xdr:rowOff>
    </xdr:from>
    <xdr:to>
      <xdr:col>7</xdr:col>
      <xdr:colOff>15875</xdr:colOff>
      <xdr:row>81</xdr:row>
      <xdr:rowOff>8889</xdr:rowOff>
    </xdr:to>
    <xdr:cxnSp macro="">
      <xdr:nvCxnSpPr>
        <xdr:cNvPr id="372" name="直線コネクタ 371"/>
        <xdr:cNvCxnSpPr/>
      </xdr:nvCxnSpPr>
      <xdr:spPr>
        <a:xfrm flipV="1">
          <a:off x="3987800" y="138811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142257</xdr:rowOff>
    </xdr:from>
    <xdr:ext cx="762000" cy="259045"/>
    <xdr:sp macro="" textlink="">
      <xdr:nvSpPr>
        <xdr:cNvPr id="373"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4" name="フローチャート :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149861</xdr:rowOff>
    </xdr:from>
    <xdr:to>
      <xdr:col>5</xdr:col>
      <xdr:colOff>549275</xdr:colOff>
      <xdr:row>81</xdr:row>
      <xdr:rowOff>8889</xdr:rowOff>
    </xdr:to>
    <xdr:cxnSp macro="">
      <xdr:nvCxnSpPr>
        <xdr:cNvPr id="375" name="直線コネクタ 374"/>
        <xdr:cNvCxnSpPr/>
      </xdr:nvCxnSpPr>
      <xdr:spPr>
        <a:xfrm>
          <a:off x="3098800" y="13865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6" name="フローチャート : 判断 375"/>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7" name="テキスト ボックス 376"/>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73661</xdr:rowOff>
    </xdr:from>
    <xdr:to>
      <xdr:col>4</xdr:col>
      <xdr:colOff>346075</xdr:colOff>
      <xdr:row>80</xdr:row>
      <xdr:rowOff>149861</xdr:rowOff>
    </xdr:to>
    <xdr:cxnSp macro="">
      <xdr:nvCxnSpPr>
        <xdr:cNvPr id="378" name="直線コネクタ 377"/>
        <xdr:cNvCxnSpPr/>
      </xdr:nvCxnSpPr>
      <xdr:spPr>
        <a:xfrm>
          <a:off x="2209800" y="137896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9" name="フローチャート :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0" name="テキスト ボックス 379"/>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161289</xdr:rowOff>
    </xdr:from>
    <xdr:to>
      <xdr:col>3</xdr:col>
      <xdr:colOff>142875</xdr:colOff>
      <xdr:row>80</xdr:row>
      <xdr:rowOff>73661</xdr:rowOff>
    </xdr:to>
    <xdr:cxnSp macro="">
      <xdr:nvCxnSpPr>
        <xdr:cNvPr id="381" name="直線コネクタ 380"/>
        <xdr:cNvCxnSpPr/>
      </xdr:nvCxnSpPr>
      <xdr:spPr>
        <a:xfrm>
          <a:off x="1320800" y="137058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2" name="フローチャート : 判断 381"/>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3" name="テキスト ボックス 382"/>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4" name="フローチャート : 判断 383"/>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385" name="テキスト ボックス 384"/>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114300</xdr:rowOff>
    </xdr:from>
    <xdr:to>
      <xdr:col>7</xdr:col>
      <xdr:colOff>66675</xdr:colOff>
      <xdr:row>81</xdr:row>
      <xdr:rowOff>44450</xdr:rowOff>
    </xdr:to>
    <xdr:sp macro="" textlink="">
      <xdr:nvSpPr>
        <xdr:cNvPr id="391" name="円/楕円 390"/>
        <xdr:cNvSpPr/>
      </xdr:nvSpPr>
      <xdr:spPr>
        <a:xfrm>
          <a:off x="4775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22877</xdr:rowOff>
    </xdr:from>
    <xdr:ext cx="762000" cy="259045"/>
    <xdr:sp macro="" textlink="">
      <xdr:nvSpPr>
        <xdr:cNvPr id="392" name="公債費該当値テキスト"/>
        <xdr:cNvSpPr txBox="1"/>
      </xdr:nvSpPr>
      <xdr:spPr>
        <a:xfrm>
          <a:off x="4914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129539</xdr:rowOff>
    </xdr:from>
    <xdr:to>
      <xdr:col>5</xdr:col>
      <xdr:colOff>600075</xdr:colOff>
      <xdr:row>81</xdr:row>
      <xdr:rowOff>59689</xdr:rowOff>
    </xdr:to>
    <xdr:sp macro="" textlink="">
      <xdr:nvSpPr>
        <xdr:cNvPr id="393" name="円/楕円 392"/>
        <xdr:cNvSpPr/>
      </xdr:nvSpPr>
      <xdr:spPr>
        <a:xfrm>
          <a:off x="3937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44466</xdr:rowOff>
    </xdr:from>
    <xdr:ext cx="736600" cy="259045"/>
    <xdr:sp macro="" textlink="">
      <xdr:nvSpPr>
        <xdr:cNvPr id="394" name="テキスト ボックス 393"/>
        <xdr:cNvSpPr txBox="1"/>
      </xdr:nvSpPr>
      <xdr:spPr>
        <a:xfrm>
          <a:off x="3606800" y="13931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99061</xdr:rowOff>
    </xdr:from>
    <xdr:to>
      <xdr:col>4</xdr:col>
      <xdr:colOff>396875</xdr:colOff>
      <xdr:row>81</xdr:row>
      <xdr:rowOff>29211</xdr:rowOff>
    </xdr:to>
    <xdr:sp macro="" textlink="">
      <xdr:nvSpPr>
        <xdr:cNvPr id="395" name="円/楕円 394"/>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13988</xdr:rowOff>
    </xdr:from>
    <xdr:ext cx="762000" cy="259045"/>
    <xdr:sp macro="" textlink="">
      <xdr:nvSpPr>
        <xdr:cNvPr id="396" name="テキスト ボックス 395"/>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22861</xdr:rowOff>
    </xdr:from>
    <xdr:to>
      <xdr:col>3</xdr:col>
      <xdr:colOff>193675</xdr:colOff>
      <xdr:row>80</xdr:row>
      <xdr:rowOff>124461</xdr:rowOff>
    </xdr:to>
    <xdr:sp macro="" textlink="">
      <xdr:nvSpPr>
        <xdr:cNvPr id="397" name="円/楕円 396"/>
        <xdr:cNvSpPr/>
      </xdr:nvSpPr>
      <xdr:spPr>
        <a:xfrm>
          <a:off x="2159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109238</xdr:rowOff>
    </xdr:from>
    <xdr:ext cx="762000" cy="259045"/>
    <xdr:sp macro="" textlink="">
      <xdr:nvSpPr>
        <xdr:cNvPr id="398" name="テキスト ボックス 397"/>
        <xdr:cNvSpPr txBox="1"/>
      </xdr:nvSpPr>
      <xdr:spPr>
        <a:xfrm>
          <a:off x="1828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110489</xdr:rowOff>
    </xdr:from>
    <xdr:to>
      <xdr:col>1</xdr:col>
      <xdr:colOff>676275</xdr:colOff>
      <xdr:row>80</xdr:row>
      <xdr:rowOff>40639</xdr:rowOff>
    </xdr:to>
    <xdr:sp macro="" textlink="">
      <xdr:nvSpPr>
        <xdr:cNvPr id="399" name="円/楕円 398"/>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25416</xdr:rowOff>
    </xdr:from>
    <xdr:ext cx="762000" cy="259045"/>
    <xdr:sp macro="" textlink="">
      <xdr:nvSpPr>
        <xdr:cNvPr id="400" name="テキスト ボックス 399"/>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前年度より２．７ポイント増え、類似団体平均よりも０．９ポイント上回っている。</a:t>
          </a:r>
        </a:p>
        <a:p>
          <a:r>
            <a:rPr kumimoji="1" lang="ja-JP" altLang="en-US" sz="1300">
              <a:latin typeface="ＭＳ Ｐゴシック"/>
            </a:rPr>
            <a:t>　今後も引き続き、定員管理方針に基づく取り組みや、公共施設最適化計画による公共施設の統廃合を推進することで経費削減に努める必要がある。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8" name="直線コネクタ 427"/>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9"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0" name="直線コネクタ 429"/>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1"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2" name="直線コネクタ 431"/>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77</xdr:row>
      <xdr:rowOff>161289</xdr:rowOff>
    </xdr:to>
    <xdr:cxnSp macro="">
      <xdr:nvCxnSpPr>
        <xdr:cNvPr id="433" name="直線コネクタ 432"/>
        <xdr:cNvCxnSpPr/>
      </xdr:nvCxnSpPr>
      <xdr:spPr>
        <a:xfrm>
          <a:off x="15671800" y="13157200"/>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34"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5" name="フローチャート : 判断 434"/>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77</xdr:row>
      <xdr:rowOff>100330</xdr:rowOff>
    </xdr:to>
    <xdr:cxnSp macro="">
      <xdr:nvCxnSpPr>
        <xdr:cNvPr id="436" name="直線コネクタ 435"/>
        <xdr:cNvCxnSpPr/>
      </xdr:nvCxnSpPr>
      <xdr:spPr>
        <a:xfrm flipV="1">
          <a:off x="14782800" y="131572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7" name="フローチャート : 判断 436"/>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38" name="テキスト ボックス 437"/>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62230</xdr:rowOff>
    </xdr:from>
    <xdr:to>
      <xdr:col>21</xdr:col>
      <xdr:colOff>361950</xdr:colOff>
      <xdr:row>77</xdr:row>
      <xdr:rowOff>100330</xdr:rowOff>
    </xdr:to>
    <xdr:cxnSp macro="">
      <xdr:nvCxnSpPr>
        <xdr:cNvPr id="439" name="直線コネクタ 438"/>
        <xdr:cNvCxnSpPr/>
      </xdr:nvCxnSpPr>
      <xdr:spPr>
        <a:xfrm>
          <a:off x="13893800" y="13263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40" name="フローチャート : 判断 439"/>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161307</xdr:rowOff>
    </xdr:from>
    <xdr:ext cx="762000" cy="259045"/>
    <xdr:sp macro="" textlink="">
      <xdr:nvSpPr>
        <xdr:cNvPr id="441" name="テキスト ボックス 440"/>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165100</xdr:rowOff>
    </xdr:from>
    <xdr:to>
      <xdr:col>20</xdr:col>
      <xdr:colOff>158750</xdr:colOff>
      <xdr:row>77</xdr:row>
      <xdr:rowOff>62230</xdr:rowOff>
    </xdr:to>
    <xdr:cxnSp macro="">
      <xdr:nvCxnSpPr>
        <xdr:cNvPr id="442" name="直線コネクタ 441"/>
        <xdr:cNvCxnSpPr/>
      </xdr:nvCxnSpPr>
      <xdr:spPr>
        <a:xfrm>
          <a:off x="13004800" y="1319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5" name="フローチャート : 判断 444"/>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46" name="テキスト ボックス 445"/>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52" name="円/楕円 451"/>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82566</xdr:rowOff>
    </xdr:from>
    <xdr:ext cx="762000" cy="259045"/>
    <xdr:sp macro="" textlink="">
      <xdr:nvSpPr>
        <xdr:cNvPr id="453"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76200</xdr:rowOff>
    </xdr:from>
    <xdr:to>
      <xdr:col>22</xdr:col>
      <xdr:colOff>615950</xdr:colOff>
      <xdr:row>77</xdr:row>
      <xdr:rowOff>6350</xdr:rowOff>
    </xdr:to>
    <xdr:sp macro="" textlink="">
      <xdr:nvSpPr>
        <xdr:cNvPr id="454" name="円/楕円 453"/>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55" name="テキスト ボックス 45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49530</xdr:rowOff>
    </xdr:from>
    <xdr:to>
      <xdr:col>21</xdr:col>
      <xdr:colOff>412750</xdr:colOff>
      <xdr:row>77</xdr:row>
      <xdr:rowOff>151130</xdr:rowOff>
    </xdr:to>
    <xdr:sp macro="" textlink="">
      <xdr:nvSpPr>
        <xdr:cNvPr id="456" name="円/楕円 455"/>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57" name="テキスト ボックス 456"/>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xdr:rowOff>
    </xdr:from>
    <xdr:to>
      <xdr:col>20</xdr:col>
      <xdr:colOff>209550</xdr:colOff>
      <xdr:row>77</xdr:row>
      <xdr:rowOff>113030</xdr:rowOff>
    </xdr:to>
    <xdr:sp macro="" textlink="">
      <xdr:nvSpPr>
        <xdr:cNvPr id="458" name="円/楕円 457"/>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59" name="テキスト ボックス 458"/>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60" name="円/楕円 459"/>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61" name="テキスト ボックス 460"/>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三重県伊賀市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126436</xdr:rowOff>
    </xdr:from>
    <xdr:to>
      <xdr:col>4</xdr:col>
      <xdr:colOff>1117600</xdr:colOff>
      <xdr:row>15</xdr:row>
      <xdr:rowOff>43363</xdr:rowOff>
    </xdr:to>
    <xdr:cxnSp macro="">
      <xdr:nvCxnSpPr>
        <xdr:cNvPr id="48" name="直線コネクタ 47"/>
        <xdr:cNvCxnSpPr/>
      </xdr:nvCxnSpPr>
      <xdr:spPr bwMode="auto">
        <a:xfrm flipV="1">
          <a:off x="5003800" y="2574361"/>
          <a:ext cx="647700" cy="88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17355</xdr:rowOff>
    </xdr:from>
    <xdr:ext cx="762000" cy="259045"/>
    <xdr:sp macro="" textlink="">
      <xdr:nvSpPr>
        <xdr:cNvPr id="49" name="人口1人当たり決算額の推移平均値テキスト130"/>
        <xdr:cNvSpPr txBox="1"/>
      </xdr:nvSpPr>
      <xdr:spPr>
        <a:xfrm>
          <a:off x="5740400" y="2979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115852</xdr:rowOff>
    </xdr:from>
    <xdr:to>
      <xdr:col>4</xdr:col>
      <xdr:colOff>469900</xdr:colOff>
      <xdr:row>15</xdr:row>
      <xdr:rowOff>43363</xdr:rowOff>
    </xdr:to>
    <xdr:cxnSp macro="">
      <xdr:nvCxnSpPr>
        <xdr:cNvPr id="51" name="直線コネクタ 50"/>
        <xdr:cNvCxnSpPr/>
      </xdr:nvCxnSpPr>
      <xdr:spPr bwMode="auto">
        <a:xfrm>
          <a:off x="4305300" y="2563777"/>
          <a:ext cx="698500" cy="98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165282</xdr:rowOff>
    </xdr:from>
    <xdr:ext cx="736600" cy="259045"/>
    <xdr:sp macro="" textlink="">
      <xdr:nvSpPr>
        <xdr:cNvPr id="53" name="テキスト ボックス 52"/>
        <xdr:cNvSpPr txBox="1"/>
      </xdr:nvSpPr>
      <xdr:spPr>
        <a:xfrm>
          <a:off x="4622800" y="312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3427</xdr:rowOff>
    </xdr:from>
    <xdr:to>
      <xdr:col>3</xdr:col>
      <xdr:colOff>904875</xdr:colOff>
      <xdr:row>14</xdr:row>
      <xdr:rowOff>115852</xdr:rowOff>
    </xdr:to>
    <xdr:cxnSp macro="">
      <xdr:nvCxnSpPr>
        <xdr:cNvPr id="54" name="直線コネクタ 53"/>
        <xdr:cNvCxnSpPr/>
      </xdr:nvCxnSpPr>
      <xdr:spPr bwMode="auto">
        <a:xfrm>
          <a:off x="3606800" y="2451352"/>
          <a:ext cx="698500" cy="112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113596</xdr:rowOff>
    </xdr:from>
    <xdr:ext cx="762000" cy="259045"/>
    <xdr:sp macro="" textlink="">
      <xdr:nvSpPr>
        <xdr:cNvPr id="56" name="テキスト ボックス 55"/>
        <xdr:cNvSpPr txBox="1"/>
      </xdr:nvSpPr>
      <xdr:spPr>
        <a:xfrm>
          <a:off x="3924300" y="307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3427</xdr:rowOff>
    </xdr:from>
    <xdr:to>
      <xdr:col>3</xdr:col>
      <xdr:colOff>206375</xdr:colOff>
      <xdr:row>15</xdr:row>
      <xdr:rowOff>15999</xdr:rowOff>
    </xdr:to>
    <xdr:cxnSp macro="">
      <xdr:nvCxnSpPr>
        <xdr:cNvPr id="57" name="直線コネクタ 56"/>
        <xdr:cNvCxnSpPr/>
      </xdr:nvCxnSpPr>
      <xdr:spPr bwMode="auto">
        <a:xfrm flipV="1">
          <a:off x="2908300" y="2451352"/>
          <a:ext cx="698500" cy="184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31894</xdr:rowOff>
    </xdr:from>
    <xdr:ext cx="762000" cy="259045"/>
    <xdr:sp macro="" textlink="">
      <xdr:nvSpPr>
        <xdr:cNvPr id="59" name="テキスト ボックス 58"/>
        <xdr:cNvSpPr txBox="1"/>
      </xdr:nvSpPr>
      <xdr:spPr>
        <a:xfrm>
          <a:off x="32258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8542</xdr:rowOff>
    </xdr:from>
    <xdr:to>
      <xdr:col>2</xdr:col>
      <xdr:colOff>692150</xdr:colOff>
      <xdr:row>17</xdr:row>
      <xdr:rowOff>110142</xdr:rowOff>
    </xdr:to>
    <xdr:sp macro="" textlink="">
      <xdr:nvSpPr>
        <xdr:cNvPr id="60" name="フローチャート : 判断 59"/>
        <xdr:cNvSpPr/>
      </xdr:nvSpPr>
      <xdr:spPr bwMode="auto">
        <a:xfrm>
          <a:off x="2857500" y="2970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94919</xdr:rowOff>
    </xdr:from>
    <xdr:ext cx="762000" cy="259045"/>
    <xdr:sp macro="" textlink="">
      <xdr:nvSpPr>
        <xdr:cNvPr id="61" name="テキスト ボックス 60"/>
        <xdr:cNvSpPr txBox="1"/>
      </xdr:nvSpPr>
      <xdr:spPr>
        <a:xfrm>
          <a:off x="2527300" y="305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75636</xdr:rowOff>
    </xdr:from>
    <xdr:to>
      <xdr:col>5</xdr:col>
      <xdr:colOff>34925</xdr:colOff>
      <xdr:row>15</xdr:row>
      <xdr:rowOff>5786</xdr:rowOff>
    </xdr:to>
    <xdr:sp macro="" textlink="">
      <xdr:nvSpPr>
        <xdr:cNvPr id="67" name="円/楕円 66"/>
        <xdr:cNvSpPr/>
      </xdr:nvSpPr>
      <xdr:spPr bwMode="auto">
        <a:xfrm>
          <a:off x="5600700" y="252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92163</xdr:rowOff>
    </xdr:from>
    <xdr:ext cx="762000" cy="259045"/>
    <xdr:sp macro="" textlink="">
      <xdr:nvSpPr>
        <xdr:cNvPr id="68" name="人口1人当たり決算額の推移該当値テキスト130"/>
        <xdr:cNvSpPr txBox="1"/>
      </xdr:nvSpPr>
      <xdr:spPr>
        <a:xfrm>
          <a:off x="5740400" y="236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99,608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164013</xdr:rowOff>
    </xdr:from>
    <xdr:to>
      <xdr:col>4</xdr:col>
      <xdr:colOff>520700</xdr:colOff>
      <xdr:row>15</xdr:row>
      <xdr:rowOff>94163</xdr:rowOff>
    </xdr:to>
    <xdr:sp macro="" textlink="">
      <xdr:nvSpPr>
        <xdr:cNvPr id="69" name="円/楕円 68"/>
        <xdr:cNvSpPr/>
      </xdr:nvSpPr>
      <xdr:spPr bwMode="auto">
        <a:xfrm>
          <a:off x="4953000" y="2611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104340</xdr:rowOff>
    </xdr:from>
    <xdr:ext cx="736600" cy="259045"/>
    <xdr:sp macro="" textlink="">
      <xdr:nvSpPr>
        <xdr:cNvPr id="70" name="テキスト ボックス 69"/>
        <xdr:cNvSpPr txBox="1"/>
      </xdr:nvSpPr>
      <xdr:spPr>
        <a:xfrm>
          <a:off x="4622800" y="2380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95,742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65052</xdr:rowOff>
    </xdr:from>
    <xdr:to>
      <xdr:col>3</xdr:col>
      <xdr:colOff>955675</xdr:colOff>
      <xdr:row>14</xdr:row>
      <xdr:rowOff>166652</xdr:rowOff>
    </xdr:to>
    <xdr:sp macro="" textlink="">
      <xdr:nvSpPr>
        <xdr:cNvPr id="71" name="円/楕円 70"/>
        <xdr:cNvSpPr/>
      </xdr:nvSpPr>
      <xdr:spPr bwMode="auto">
        <a:xfrm>
          <a:off x="4254500" y="2512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5379</xdr:rowOff>
    </xdr:from>
    <xdr:ext cx="762000" cy="259045"/>
    <xdr:sp macro="" textlink="">
      <xdr:nvSpPr>
        <xdr:cNvPr id="72" name="テキスト ボックス 71"/>
        <xdr:cNvSpPr txBox="1"/>
      </xdr:nvSpPr>
      <xdr:spPr>
        <a:xfrm>
          <a:off x="3924300" y="228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100,071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124077</xdr:rowOff>
    </xdr:from>
    <xdr:to>
      <xdr:col>3</xdr:col>
      <xdr:colOff>257175</xdr:colOff>
      <xdr:row>14</xdr:row>
      <xdr:rowOff>54227</xdr:rowOff>
    </xdr:to>
    <xdr:sp macro="" textlink="">
      <xdr:nvSpPr>
        <xdr:cNvPr id="73" name="円/楕円 72"/>
        <xdr:cNvSpPr/>
      </xdr:nvSpPr>
      <xdr:spPr bwMode="auto">
        <a:xfrm>
          <a:off x="3556000" y="240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64404</xdr:rowOff>
    </xdr:from>
    <xdr:ext cx="762000" cy="259045"/>
    <xdr:sp macro="" textlink="">
      <xdr:nvSpPr>
        <xdr:cNvPr id="74" name="テキスト ボックス 73"/>
        <xdr:cNvSpPr txBox="1"/>
      </xdr:nvSpPr>
      <xdr:spPr>
        <a:xfrm>
          <a:off x="3225800" y="216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104,989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136649</xdr:rowOff>
    </xdr:from>
    <xdr:to>
      <xdr:col>2</xdr:col>
      <xdr:colOff>692150</xdr:colOff>
      <xdr:row>15</xdr:row>
      <xdr:rowOff>66799</xdr:rowOff>
    </xdr:to>
    <xdr:sp macro="" textlink="">
      <xdr:nvSpPr>
        <xdr:cNvPr id="75" name="円/楕円 74"/>
        <xdr:cNvSpPr/>
      </xdr:nvSpPr>
      <xdr:spPr bwMode="auto">
        <a:xfrm>
          <a:off x="2857500" y="258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76976</xdr:rowOff>
    </xdr:from>
    <xdr:ext cx="762000" cy="259045"/>
    <xdr:sp macro="" textlink="">
      <xdr:nvSpPr>
        <xdr:cNvPr id="76" name="テキスト ボックス 75"/>
        <xdr:cNvSpPr txBox="1"/>
      </xdr:nvSpPr>
      <xdr:spPr>
        <a:xfrm>
          <a:off x="2527300" y="235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182321</xdr:rowOff>
    </xdr:from>
    <xdr:to>
      <xdr:col>4</xdr:col>
      <xdr:colOff>1117600</xdr:colOff>
      <xdr:row>34</xdr:row>
      <xdr:rowOff>13712</xdr:rowOff>
    </xdr:to>
    <xdr:cxnSp macro="">
      <xdr:nvCxnSpPr>
        <xdr:cNvPr id="111" name="直線コネクタ 110"/>
        <xdr:cNvCxnSpPr/>
      </xdr:nvCxnSpPr>
      <xdr:spPr bwMode="auto">
        <a:xfrm>
          <a:off x="5003800" y="6106871"/>
          <a:ext cx="647700" cy="174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48408</xdr:rowOff>
    </xdr:from>
    <xdr:ext cx="762000" cy="259045"/>
    <xdr:sp macro="" textlink="">
      <xdr:nvSpPr>
        <xdr:cNvPr id="112" name="人口1人当たり決算額の推移平均値テキスト445"/>
        <xdr:cNvSpPr txBox="1"/>
      </xdr:nvSpPr>
      <xdr:spPr>
        <a:xfrm>
          <a:off x="5740400" y="665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182321</xdr:rowOff>
    </xdr:from>
    <xdr:to>
      <xdr:col>4</xdr:col>
      <xdr:colOff>469900</xdr:colOff>
      <xdr:row>33</xdr:row>
      <xdr:rowOff>254951</xdr:rowOff>
    </xdr:to>
    <xdr:cxnSp macro="">
      <xdr:nvCxnSpPr>
        <xdr:cNvPr id="114" name="直線コネクタ 113"/>
        <xdr:cNvCxnSpPr/>
      </xdr:nvCxnSpPr>
      <xdr:spPr bwMode="auto">
        <a:xfrm flipV="1">
          <a:off x="4305300" y="6106871"/>
          <a:ext cx="698500" cy="72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73586</xdr:rowOff>
    </xdr:from>
    <xdr:ext cx="736600" cy="259045"/>
    <xdr:sp macro="" textlink="">
      <xdr:nvSpPr>
        <xdr:cNvPr id="116" name="テキスト ボックス 115"/>
        <xdr:cNvSpPr txBox="1"/>
      </xdr:nvSpPr>
      <xdr:spPr>
        <a:xfrm>
          <a:off x="4622800" y="668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218799</xdr:rowOff>
    </xdr:from>
    <xdr:to>
      <xdr:col>3</xdr:col>
      <xdr:colOff>904875</xdr:colOff>
      <xdr:row>33</xdr:row>
      <xdr:rowOff>254951</xdr:rowOff>
    </xdr:to>
    <xdr:cxnSp macro="">
      <xdr:nvCxnSpPr>
        <xdr:cNvPr id="117" name="直線コネクタ 116"/>
        <xdr:cNvCxnSpPr/>
      </xdr:nvCxnSpPr>
      <xdr:spPr bwMode="auto">
        <a:xfrm>
          <a:off x="3606800" y="6143349"/>
          <a:ext cx="698500" cy="3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26854</xdr:rowOff>
    </xdr:from>
    <xdr:ext cx="762000" cy="259045"/>
    <xdr:sp macro="" textlink="">
      <xdr:nvSpPr>
        <xdr:cNvPr id="119" name="テキスト ボックス 118"/>
        <xdr:cNvSpPr txBox="1"/>
      </xdr:nvSpPr>
      <xdr:spPr>
        <a:xfrm>
          <a:off x="3924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197539</xdr:rowOff>
    </xdr:from>
    <xdr:to>
      <xdr:col>3</xdr:col>
      <xdr:colOff>206375</xdr:colOff>
      <xdr:row>33</xdr:row>
      <xdr:rowOff>218799</xdr:rowOff>
    </xdr:to>
    <xdr:cxnSp macro="">
      <xdr:nvCxnSpPr>
        <xdr:cNvPr id="120" name="直線コネクタ 119"/>
        <xdr:cNvCxnSpPr/>
      </xdr:nvCxnSpPr>
      <xdr:spPr bwMode="auto">
        <a:xfrm>
          <a:off x="2908300" y="6122089"/>
          <a:ext cx="6985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288372</xdr:rowOff>
    </xdr:from>
    <xdr:ext cx="762000" cy="259045"/>
    <xdr:sp macro="" textlink="">
      <xdr:nvSpPr>
        <xdr:cNvPr id="122" name="テキスト ボックス 121"/>
        <xdr:cNvSpPr txBox="1"/>
      </xdr:nvSpPr>
      <xdr:spPr>
        <a:xfrm>
          <a:off x="32258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67970</xdr:rowOff>
    </xdr:from>
    <xdr:to>
      <xdr:col>2</xdr:col>
      <xdr:colOff>692150</xdr:colOff>
      <xdr:row>34</xdr:row>
      <xdr:rowOff>169570</xdr:rowOff>
    </xdr:to>
    <xdr:sp macro="" textlink="">
      <xdr:nvSpPr>
        <xdr:cNvPr id="123" name="フローチャート : 判断 122"/>
        <xdr:cNvSpPr/>
      </xdr:nvSpPr>
      <xdr:spPr bwMode="auto">
        <a:xfrm>
          <a:off x="2857500" y="6335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154347</xdr:rowOff>
    </xdr:from>
    <xdr:ext cx="762000" cy="259045"/>
    <xdr:sp macro="" textlink="">
      <xdr:nvSpPr>
        <xdr:cNvPr id="124" name="テキスト ボックス 123"/>
        <xdr:cNvSpPr txBox="1"/>
      </xdr:nvSpPr>
      <xdr:spPr>
        <a:xfrm>
          <a:off x="2527300" y="642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305812</xdr:rowOff>
    </xdr:from>
    <xdr:to>
      <xdr:col>5</xdr:col>
      <xdr:colOff>34925</xdr:colOff>
      <xdr:row>34</xdr:row>
      <xdr:rowOff>64512</xdr:rowOff>
    </xdr:to>
    <xdr:sp macro="" textlink="">
      <xdr:nvSpPr>
        <xdr:cNvPr id="130" name="円/楕円 129"/>
        <xdr:cNvSpPr/>
      </xdr:nvSpPr>
      <xdr:spPr bwMode="auto">
        <a:xfrm>
          <a:off x="5600700" y="6230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214389</xdr:rowOff>
    </xdr:from>
    <xdr:ext cx="762000" cy="259045"/>
    <xdr:sp macro="" textlink="">
      <xdr:nvSpPr>
        <xdr:cNvPr id="131" name="人口1人当たり決算額の推移該当値テキスト445"/>
        <xdr:cNvSpPr txBox="1"/>
      </xdr:nvSpPr>
      <xdr:spPr>
        <a:xfrm>
          <a:off x="5740400" y="613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30,719</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131521</xdr:rowOff>
    </xdr:from>
    <xdr:to>
      <xdr:col>4</xdr:col>
      <xdr:colOff>520700</xdr:colOff>
      <xdr:row>33</xdr:row>
      <xdr:rowOff>233121</xdr:rowOff>
    </xdr:to>
    <xdr:sp macro="" textlink="">
      <xdr:nvSpPr>
        <xdr:cNvPr id="132" name="円/楕円 131"/>
        <xdr:cNvSpPr/>
      </xdr:nvSpPr>
      <xdr:spPr bwMode="auto">
        <a:xfrm>
          <a:off x="4953000" y="6056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71848</xdr:rowOff>
    </xdr:from>
    <xdr:ext cx="736600" cy="259045"/>
    <xdr:sp macro="" textlink="">
      <xdr:nvSpPr>
        <xdr:cNvPr id="133" name="テキスト ボックス 132"/>
        <xdr:cNvSpPr txBox="1"/>
      </xdr:nvSpPr>
      <xdr:spPr>
        <a:xfrm>
          <a:off x="4622800" y="582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36,056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204151</xdr:rowOff>
    </xdr:from>
    <xdr:to>
      <xdr:col>3</xdr:col>
      <xdr:colOff>955675</xdr:colOff>
      <xdr:row>33</xdr:row>
      <xdr:rowOff>305751</xdr:rowOff>
    </xdr:to>
    <xdr:sp macro="" textlink="">
      <xdr:nvSpPr>
        <xdr:cNvPr id="134" name="円/楕円 133"/>
        <xdr:cNvSpPr/>
      </xdr:nvSpPr>
      <xdr:spPr bwMode="auto">
        <a:xfrm>
          <a:off x="4254500" y="612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144478</xdr:rowOff>
    </xdr:from>
    <xdr:ext cx="762000" cy="259045"/>
    <xdr:sp macro="" textlink="">
      <xdr:nvSpPr>
        <xdr:cNvPr id="135" name="テキスト ボックス 134"/>
        <xdr:cNvSpPr txBox="1"/>
      </xdr:nvSpPr>
      <xdr:spPr>
        <a:xfrm>
          <a:off x="3924300" y="58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33,832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167999</xdr:rowOff>
    </xdr:from>
    <xdr:to>
      <xdr:col>3</xdr:col>
      <xdr:colOff>257175</xdr:colOff>
      <xdr:row>33</xdr:row>
      <xdr:rowOff>269599</xdr:rowOff>
    </xdr:to>
    <xdr:sp macro="" textlink="">
      <xdr:nvSpPr>
        <xdr:cNvPr id="136" name="円/楕円 135"/>
        <xdr:cNvSpPr/>
      </xdr:nvSpPr>
      <xdr:spPr bwMode="auto">
        <a:xfrm>
          <a:off x="3556000" y="6092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108326</xdr:rowOff>
    </xdr:from>
    <xdr:ext cx="762000" cy="259045"/>
    <xdr:sp macro="" textlink="">
      <xdr:nvSpPr>
        <xdr:cNvPr id="137" name="テキスト ボックス 136"/>
        <xdr:cNvSpPr txBox="1"/>
      </xdr:nvSpPr>
      <xdr:spPr>
        <a:xfrm>
          <a:off x="3225800" y="586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34,939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146739</xdr:rowOff>
    </xdr:from>
    <xdr:to>
      <xdr:col>2</xdr:col>
      <xdr:colOff>692150</xdr:colOff>
      <xdr:row>33</xdr:row>
      <xdr:rowOff>248339</xdr:rowOff>
    </xdr:to>
    <xdr:sp macro="" textlink="">
      <xdr:nvSpPr>
        <xdr:cNvPr id="138" name="円/楕円 137"/>
        <xdr:cNvSpPr/>
      </xdr:nvSpPr>
      <xdr:spPr bwMode="auto">
        <a:xfrm>
          <a:off x="2857500" y="6071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87066</xdr:rowOff>
    </xdr:from>
    <xdr:ext cx="762000" cy="259045"/>
    <xdr:sp macro="" textlink="">
      <xdr:nvSpPr>
        <xdr:cNvPr id="139" name="テキスト ボックス 138"/>
        <xdr:cNvSpPr txBox="1"/>
      </xdr:nvSpPr>
      <xdr:spPr>
        <a:xfrm>
          <a:off x="2527300" y="58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実質単年度収支ともに黒字であるが、今後は税収の減収が見込まれることや普通交付税を含む一般財源の確保が厳しい状況となることが予想されることから、計画的な財政調整基金の運用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住宅新築資金等貸付特別会計が赤字となり、その他の会計は黒字となった。</a:t>
          </a:r>
        </a:p>
        <a:p>
          <a:r>
            <a:rPr kumimoji="1" lang="ja-JP" altLang="en-US" sz="1400">
              <a:latin typeface="ＭＳ ゴシック" pitchFamily="49" charset="-128"/>
              <a:ea typeface="ＭＳ ゴシック" pitchFamily="49" charset="-128"/>
            </a:rPr>
            <a:t>　</a:t>
          </a:r>
          <a:r>
            <a:rPr kumimoji="1" lang="ja-JP" altLang="en-US" sz="1400">
              <a:solidFill>
                <a:srgbClr val="FF0000"/>
              </a:solidFill>
              <a:latin typeface="ＭＳ ゴシック" pitchFamily="49" charset="-128"/>
              <a:ea typeface="ＭＳ ゴシック" pitchFamily="49" charset="-128"/>
            </a:rPr>
            <a:t>しかし、病院事業会計については連結での赤字額は生じていないものの、一般会計からの繰出しが大きいため、歳入の確保と経費の節減を図り、経営の健全化に努めなければならない。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元利償還金は減少し、算入公債費等が増加したため実質公債費比率の分子は減少した。今後も引き続き、計画的に借入と償還を行っていく必要がある。</a:t>
          </a:r>
        </a:p>
        <a:p>
          <a:r>
            <a:rPr kumimoji="1" lang="ja-JP" altLang="en-US" sz="1400">
              <a:latin typeface="ＭＳ ゴシック" pitchFamily="49" charset="-128"/>
              <a:ea typeface="ＭＳ ゴシック" pitchFamily="49" charset="-128"/>
            </a:rPr>
            <a:t>　また、今後、庁舎整備などの大型事業があるため、それらに伴う償還金の増加、さらには公債費の増加が懸念される。今後はさらに事業の取捨選択、公共施設の処分など将来負担を見据え、計画的に進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将来負担額は微減し、充当可能財源も微減したことにより、分子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をわずかながら減らすことができた。</a:t>
          </a:r>
        </a:p>
        <a:p>
          <a:r>
            <a:rPr kumimoji="1" lang="ja-JP" altLang="en-US" sz="1400">
              <a:latin typeface="ＭＳ ゴシック" pitchFamily="49" charset="-128"/>
              <a:ea typeface="ＭＳ ゴシック" pitchFamily="49" charset="-128"/>
            </a:rPr>
            <a:t>　ただし、債務負担行為に基づく支出予定額は増加している。病院事業会計等への繰出しにより、今後充当可能財源の減少が見込まれるが、将来負担比率が上昇しないように努める必要がある。</a:t>
          </a:r>
        </a:p>
        <a:p>
          <a:r>
            <a:rPr kumimoji="1" lang="ja-JP" altLang="en-US" sz="1400">
              <a:latin typeface="ＭＳ ゴシック" pitchFamily="49" charset="-128"/>
              <a:ea typeface="ＭＳ ゴシック" pitchFamily="49" charset="-128"/>
            </a:rPr>
            <a:t>　さらに実施事業の見直しにより新規発行債を抑制し、償還とのバランスを考慮した借入を行い、財政の健全化に努める。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47024983</v>
      </c>
      <c r="BO4" s="349"/>
      <c r="BP4" s="349"/>
      <c r="BQ4" s="349"/>
      <c r="BR4" s="349"/>
      <c r="BS4" s="349"/>
      <c r="BT4" s="349"/>
      <c r="BU4" s="350"/>
      <c r="BV4" s="348">
        <v>46371864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2.1</v>
      </c>
      <c r="CU4" s="355"/>
      <c r="CV4" s="355"/>
      <c r="CW4" s="355"/>
      <c r="CX4" s="355"/>
      <c r="CY4" s="355"/>
      <c r="CZ4" s="355"/>
      <c r="DA4" s="356"/>
      <c r="DB4" s="354">
        <v>3.5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45970474</v>
      </c>
      <c r="BO5" s="386"/>
      <c r="BP5" s="386"/>
      <c r="BQ5" s="386"/>
      <c r="BR5" s="386"/>
      <c r="BS5" s="386"/>
      <c r="BT5" s="386"/>
      <c r="BU5" s="387"/>
      <c r="BV5" s="385">
        <v>44918325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94.2</v>
      </c>
      <c r="CU5" s="383"/>
      <c r="CV5" s="383"/>
      <c r="CW5" s="383"/>
      <c r="CX5" s="383"/>
      <c r="CY5" s="383"/>
      <c r="CZ5" s="383"/>
      <c r="DA5" s="384"/>
      <c r="DB5" s="382">
        <v>91.7</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1054509</v>
      </c>
      <c r="BO6" s="386"/>
      <c r="BP6" s="386"/>
      <c r="BQ6" s="386"/>
      <c r="BR6" s="386"/>
      <c r="BS6" s="386"/>
      <c r="BT6" s="386"/>
      <c r="BU6" s="387"/>
      <c r="BV6" s="385">
        <v>1453539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102.3</v>
      </c>
      <c r="CU6" s="423"/>
      <c r="CV6" s="423"/>
      <c r="CW6" s="423"/>
      <c r="CX6" s="423"/>
      <c r="CY6" s="423"/>
      <c r="CZ6" s="423"/>
      <c r="DA6" s="424"/>
      <c r="DB6" s="422">
        <v>99.7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463440</v>
      </c>
      <c r="BO7" s="386"/>
      <c r="BP7" s="386"/>
      <c r="BQ7" s="386"/>
      <c r="BR7" s="386"/>
      <c r="BS7" s="386"/>
      <c r="BT7" s="386"/>
      <c r="BU7" s="387"/>
      <c r="BV7" s="385">
        <v>470629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28626833</v>
      </c>
      <c r="CU7" s="386"/>
      <c r="CV7" s="386"/>
      <c r="CW7" s="386"/>
      <c r="CX7" s="386"/>
      <c r="CY7" s="386"/>
      <c r="CZ7" s="386"/>
      <c r="DA7" s="387"/>
      <c r="DB7" s="385">
        <v>28474839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591069</v>
      </c>
      <c r="BO8" s="386"/>
      <c r="BP8" s="386"/>
      <c r="BQ8" s="386"/>
      <c r="BR8" s="386"/>
      <c r="BS8" s="386"/>
      <c r="BT8" s="386"/>
      <c r="BU8" s="387"/>
      <c r="BV8" s="385">
        <v>982910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0.66</v>
      </c>
      <c r="CU8" s="426"/>
      <c r="CV8" s="426"/>
      <c r="CW8" s="426"/>
      <c r="CX8" s="426"/>
      <c r="CY8" s="426"/>
      <c r="CZ8" s="426"/>
      <c r="DA8" s="427"/>
      <c r="DB8" s="425">
        <v>0.67</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97207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-391841</v>
      </c>
      <c r="BO9" s="386"/>
      <c r="BP9" s="386"/>
      <c r="BQ9" s="386"/>
      <c r="BR9" s="386"/>
      <c r="BS9" s="386"/>
      <c r="BT9" s="386"/>
      <c r="BU9" s="387"/>
      <c r="BV9" s="385">
        <v>-107576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19.600000000000001</v>
      </c>
      <c r="CU9" s="383"/>
      <c r="CV9" s="383"/>
      <c r="CW9" s="383"/>
      <c r="CX9" s="383"/>
      <c r="CY9" s="383"/>
      <c r="CZ9" s="383"/>
      <c r="DA9" s="384"/>
      <c r="DB9" s="382">
        <v>20</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100623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904946</v>
      </c>
      <c r="BO10" s="386"/>
      <c r="BP10" s="386"/>
      <c r="BQ10" s="386"/>
      <c r="BR10" s="386"/>
      <c r="BS10" s="386"/>
      <c r="BT10" s="386"/>
      <c r="BU10" s="387"/>
      <c r="BV10" s="385">
        <v>1028457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2116</v>
      </c>
      <c r="BO11" s="386"/>
      <c r="BP11" s="386"/>
      <c r="BQ11" s="386"/>
      <c r="BR11" s="386"/>
      <c r="BS11" s="386"/>
      <c r="BT11" s="386"/>
      <c r="BU11" s="387"/>
      <c r="BV11" s="385">
        <v>7527</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95743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500000</v>
      </c>
      <c r="BO12" s="386"/>
      <c r="BP12" s="386"/>
      <c r="BQ12" s="386"/>
      <c r="BR12" s="386"/>
      <c r="BS12" s="386"/>
      <c r="BT12" s="386"/>
      <c r="BU12" s="387"/>
      <c r="BV12" s="385">
        <v>400000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91560</v>
      </c>
      <c r="S13" s="467"/>
      <c r="T13" s="467"/>
      <c r="U13" s="467"/>
      <c r="V13" s="468"/>
      <c r="W13" s="401" t="s">
        <v>124</v>
      </c>
      <c r="X13" s="402"/>
      <c r="Y13" s="402"/>
      <c r="Z13" s="402"/>
      <c r="AA13" s="402"/>
      <c r="AB13" s="392"/>
      <c r="AC13" s="436">
        <v>2432</v>
      </c>
      <c r="AD13" s="437"/>
      <c r="AE13" s="437"/>
      <c r="AF13" s="437"/>
      <c r="AG13" s="476"/>
      <c r="AH13" s="436">
        <v>3763</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15221</v>
      </c>
      <c r="BO13" s="386"/>
      <c r="BP13" s="386"/>
      <c r="BQ13" s="386"/>
      <c r="BR13" s="386"/>
      <c r="BS13" s="386"/>
      <c r="BT13" s="386"/>
      <c r="BU13" s="387"/>
      <c r="BV13" s="385">
        <v>528408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13.7</v>
      </c>
      <c r="CU13" s="383"/>
      <c r="CV13" s="383"/>
      <c r="CW13" s="383"/>
      <c r="CX13" s="383"/>
      <c r="CY13" s="383"/>
      <c r="CZ13" s="383"/>
      <c r="DA13" s="384"/>
      <c r="DB13" s="382">
        <v>14.2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96767</v>
      </c>
      <c r="S14" s="467"/>
      <c r="T14" s="467"/>
      <c r="U14" s="467"/>
      <c r="V14" s="468"/>
      <c r="W14" s="375"/>
      <c r="X14" s="376"/>
      <c r="Y14" s="376"/>
      <c r="Z14" s="376"/>
      <c r="AA14" s="376"/>
      <c r="AB14" s="365"/>
      <c r="AC14" s="469">
        <v>5.5</v>
      </c>
      <c r="AD14" s="470"/>
      <c r="AE14" s="470"/>
      <c r="AF14" s="470"/>
      <c r="AG14" s="471"/>
      <c r="AH14" s="469">
        <v>7.5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104.2</v>
      </c>
      <c r="CU14" s="481"/>
      <c r="CV14" s="481"/>
      <c r="CW14" s="481"/>
      <c r="CX14" s="481"/>
      <c r="CY14" s="481"/>
      <c r="CZ14" s="481"/>
      <c r="DA14" s="482"/>
      <c r="DB14" s="480">
        <v>105.3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92493</v>
      </c>
      <c r="S15" s="467"/>
      <c r="T15" s="467"/>
      <c r="U15" s="467"/>
      <c r="V15" s="468"/>
      <c r="W15" s="401" t="s">
        <v>130</v>
      </c>
      <c r="X15" s="402"/>
      <c r="Y15" s="402"/>
      <c r="Z15" s="402"/>
      <c r="AA15" s="402"/>
      <c r="AB15" s="392"/>
      <c r="AC15" s="436">
        <v>17159</v>
      </c>
      <c r="AD15" s="437"/>
      <c r="AE15" s="437"/>
      <c r="AF15" s="437"/>
      <c r="AG15" s="476"/>
      <c r="AH15" s="436">
        <v>19250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12870279</v>
      </c>
      <c r="BO15" s="349"/>
      <c r="BP15" s="349"/>
      <c r="BQ15" s="349"/>
      <c r="BR15" s="349"/>
      <c r="BS15" s="349"/>
      <c r="BT15" s="349"/>
      <c r="BU15" s="350"/>
      <c r="BV15" s="348">
        <v>12770690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39.200000000000003</v>
      </c>
      <c r="AD16" s="470"/>
      <c r="AE16" s="470"/>
      <c r="AF16" s="470"/>
      <c r="AG16" s="471"/>
      <c r="AH16" s="469">
        <v>38.5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19692421</v>
      </c>
      <c r="BO16" s="386"/>
      <c r="BP16" s="386"/>
      <c r="BQ16" s="386"/>
      <c r="BR16" s="386"/>
      <c r="BS16" s="386"/>
      <c r="BT16" s="386"/>
      <c r="BU16" s="387"/>
      <c r="BV16" s="385">
        <v>19143566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24235</v>
      </c>
      <c r="AD17" s="437"/>
      <c r="AE17" s="437"/>
      <c r="AF17" s="437"/>
      <c r="AG17" s="476"/>
      <c r="AH17" s="436">
        <v>26545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16543490</v>
      </c>
      <c r="BO17" s="386"/>
      <c r="BP17" s="386"/>
      <c r="BQ17" s="386"/>
      <c r="BR17" s="386"/>
      <c r="BS17" s="386"/>
      <c r="BT17" s="386"/>
      <c r="BU17" s="387"/>
      <c r="BV17" s="385">
        <v>16499312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558.23</v>
      </c>
      <c r="M18" s="498"/>
      <c r="N18" s="498"/>
      <c r="O18" s="498"/>
      <c r="P18" s="498"/>
      <c r="Q18" s="498"/>
      <c r="R18" s="499"/>
      <c r="S18" s="499"/>
      <c r="T18" s="499"/>
      <c r="U18" s="499"/>
      <c r="V18" s="500"/>
      <c r="W18" s="403"/>
      <c r="X18" s="404"/>
      <c r="Y18" s="404"/>
      <c r="Z18" s="404"/>
      <c r="AA18" s="404"/>
      <c r="AB18" s="395"/>
      <c r="AC18" s="501">
        <v>55.3</v>
      </c>
      <c r="AD18" s="502"/>
      <c r="AE18" s="502"/>
      <c r="AF18" s="502"/>
      <c r="AG18" s="503"/>
      <c r="AH18" s="501">
        <v>53.1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27065907</v>
      </c>
      <c r="BO18" s="386"/>
      <c r="BP18" s="386"/>
      <c r="BQ18" s="386"/>
      <c r="BR18" s="386"/>
      <c r="BS18" s="386"/>
      <c r="BT18" s="386"/>
      <c r="BU18" s="387"/>
      <c r="BV18" s="385">
        <v>26620868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174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33836042</v>
      </c>
      <c r="BO19" s="386"/>
      <c r="BP19" s="386"/>
      <c r="BQ19" s="386"/>
      <c r="BR19" s="386"/>
      <c r="BS19" s="386"/>
      <c r="BT19" s="386"/>
      <c r="BU19" s="387"/>
      <c r="BV19" s="385">
        <v>33607698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34915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56275376</v>
      </c>
      <c r="BO23" s="386"/>
      <c r="BP23" s="386"/>
      <c r="BQ23" s="386"/>
      <c r="BR23" s="386"/>
      <c r="BS23" s="386"/>
      <c r="BT23" s="386"/>
      <c r="BU23" s="387"/>
      <c r="BV23" s="385">
        <v>57028670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7392</v>
      </c>
      <c r="R24" s="437"/>
      <c r="S24" s="437"/>
      <c r="T24" s="437"/>
      <c r="U24" s="437"/>
      <c r="V24" s="476"/>
      <c r="W24" s="531"/>
      <c r="X24" s="519"/>
      <c r="Y24" s="520"/>
      <c r="Z24" s="435" t="s">
        <v>154</v>
      </c>
      <c r="AA24" s="415"/>
      <c r="AB24" s="415"/>
      <c r="AC24" s="415"/>
      <c r="AD24" s="415"/>
      <c r="AE24" s="415"/>
      <c r="AF24" s="415"/>
      <c r="AG24" s="416"/>
      <c r="AH24" s="436">
        <v>944</v>
      </c>
      <c r="AI24" s="437"/>
      <c r="AJ24" s="437"/>
      <c r="AK24" s="437"/>
      <c r="AL24" s="476"/>
      <c r="AM24" s="436">
        <v>3014192</v>
      </c>
      <c r="AN24" s="437"/>
      <c r="AO24" s="437"/>
      <c r="AP24" s="437"/>
      <c r="AQ24" s="437"/>
      <c r="AR24" s="476"/>
      <c r="AS24" s="436">
        <v>3193</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37574338</v>
      </c>
      <c r="BO24" s="386"/>
      <c r="BP24" s="386"/>
      <c r="BQ24" s="386"/>
      <c r="BR24" s="386"/>
      <c r="BS24" s="386"/>
      <c r="BT24" s="386"/>
      <c r="BU24" s="387"/>
      <c r="BV24" s="385">
        <v>36481090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5728</v>
      </c>
      <c r="R25" s="437"/>
      <c r="S25" s="437"/>
      <c r="T25" s="437"/>
      <c r="U25" s="437"/>
      <c r="V25" s="476"/>
      <c r="W25" s="531"/>
      <c r="X25" s="519"/>
      <c r="Y25" s="520"/>
      <c r="Z25" s="435" t="s">
        <v>157</v>
      </c>
      <c r="AA25" s="415"/>
      <c r="AB25" s="415"/>
      <c r="AC25" s="415"/>
      <c r="AD25" s="415"/>
      <c r="AE25" s="415"/>
      <c r="AF25" s="415"/>
      <c r="AG25" s="416"/>
      <c r="AH25" s="436">
        <v>171</v>
      </c>
      <c r="AI25" s="437"/>
      <c r="AJ25" s="437"/>
      <c r="AK25" s="437"/>
      <c r="AL25" s="476"/>
      <c r="AM25" s="436">
        <v>482733</v>
      </c>
      <c r="AN25" s="437"/>
      <c r="AO25" s="437"/>
      <c r="AP25" s="437"/>
      <c r="AQ25" s="437"/>
      <c r="AR25" s="476"/>
      <c r="AS25" s="436">
        <v>2823</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8701903</v>
      </c>
      <c r="BO25" s="349"/>
      <c r="BP25" s="349"/>
      <c r="BQ25" s="349"/>
      <c r="BR25" s="349"/>
      <c r="BS25" s="349"/>
      <c r="BT25" s="349"/>
      <c r="BU25" s="350"/>
      <c r="BV25" s="348">
        <v>6711533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5915</v>
      </c>
      <c r="R26" s="437"/>
      <c r="S26" s="437"/>
      <c r="T26" s="437"/>
      <c r="U26" s="437"/>
      <c r="V26" s="476"/>
      <c r="W26" s="531"/>
      <c r="X26" s="519"/>
      <c r="Y26" s="520"/>
      <c r="Z26" s="435" t="s">
        <v>160</v>
      </c>
      <c r="AA26" s="541"/>
      <c r="AB26" s="541"/>
      <c r="AC26" s="541"/>
      <c r="AD26" s="541"/>
      <c r="AE26" s="541"/>
      <c r="AF26" s="541"/>
      <c r="AG26" s="542"/>
      <c r="AH26" s="436">
        <v>105</v>
      </c>
      <c r="AI26" s="437"/>
      <c r="AJ26" s="437"/>
      <c r="AK26" s="437"/>
      <c r="AL26" s="476"/>
      <c r="AM26" s="436">
        <v>330225</v>
      </c>
      <c r="AN26" s="437"/>
      <c r="AO26" s="437"/>
      <c r="AP26" s="437"/>
      <c r="AQ26" s="437"/>
      <c r="AR26" s="476"/>
      <c r="AS26" s="436">
        <v>3145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5300</v>
      </c>
      <c r="R27" s="437"/>
      <c r="S27" s="437"/>
      <c r="T27" s="437"/>
      <c r="U27" s="437"/>
      <c r="V27" s="476"/>
      <c r="W27" s="531"/>
      <c r="X27" s="519"/>
      <c r="Y27" s="520"/>
      <c r="Z27" s="435" t="s">
        <v>163</v>
      </c>
      <c r="AA27" s="415"/>
      <c r="AB27" s="415"/>
      <c r="AC27" s="415"/>
      <c r="AD27" s="415"/>
      <c r="AE27" s="415"/>
      <c r="AF27" s="415"/>
      <c r="AG27" s="416"/>
      <c r="AH27" s="436">
        <v>17</v>
      </c>
      <c r="AI27" s="437"/>
      <c r="AJ27" s="437"/>
      <c r="AK27" s="437"/>
      <c r="AL27" s="476"/>
      <c r="AM27" s="436">
        <v>60075</v>
      </c>
      <c r="AN27" s="437"/>
      <c r="AO27" s="437"/>
      <c r="AP27" s="437"/>
      <c r="AQ27" s="437"/>
      <c r="AR27" s="476"/>
      <c r="AS27" s="436">
        <v>3534</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279745</v>
      </c>
      <c r="BO27" s="555"/>
      <c r="BP27" s="555"/>
      <c r="BQ27" s="555"/>
      <c r="BR27" s="555"/>
      <c r="BS27" s="555"/>
      <c r="BT27" s="555"/>
      <c r="BU27" s="556"/>
      <c r="BV27" s="554">
        <v>679745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4670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5050689</v>
      </c>
      <c r="BO28" s="349"/>
      <c r="BP28" s="349"/>
      <c r="BQ28" s="349"/>
      <c r="BR28" s="349"/>
      <c r="BS28" s="349"/>
      <c r="BT28" s="349"/>
      <c r="BU28" s="350"/>
      <c r="BV28" s="348">
        <v>4645743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22</v>
      </c>
      <c r="M29" s="437"/>
      <c r="N29" s="437"/>
      <c r="O29" s="437"/>
      <c r="P29" s="476"/>
      <c r="Q29" s="436">
        <v>4230</v>
      </c>
      <c r="R29" s="437"/>
      <c r="S29" s="437"/>
      <c r="T29" s="437"/>
      <c r="U29" s="437"/>
      <c r="V29" s="476"/>
      <c r="W29" s="532"/>
      <c r="X29" s="533"/>
      <c r="Y29" s="534"/>
      <c r="Z29" s="435" t="s">
        <v>170</v>
      </c>
      <c r="AA29" s="415"/>
      <c r="AB29" s="415"/>
      <c r="AC29" s="415"/>
      <c r="AD29" s="415"/>
      <c r="AE29" s="415"/>
      <c r="AF29" s="415"/>
      <c r="AG29" s="416"/>
      <c r="AH29" s="436">
        <v>961</v>
      </c>
      <c r="AI29" s="437"/>
      <c r="AJ29" s="437"/>
      <c r="AK29" s="437"/>
      <c r="AL29" s="476"/>
      <c r="AM29" s="436">
        <v>3074267</v>
      </c>
      <c r="AN29" s="437"/>
      <c r="AO29" s="437"/>
      <c r="AP29" s="437"/>
      <c r="AQ29" s="437"/>
      <c r="AR29" s="476"/>
      <c r="AS29" s="436">
        <v>3199</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106950</v>
      </c>
      <c r="BO29" s="386"/>
      <c r="BP29" s="386"/>
      <c r="BQ29" s="386"/>
      <c r="BR29" s="386"/>
      <c r="BS29" s="386"/>
      <c r="BT29" s="386"/>
      <c r="BU29" s="387"/>
      <c r="BV29" s="385">
        <v>106791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98.4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7874702</v>
      </c>
      <c r="BO30" s="555"/>
      <c r="BP30" s="555"/>
      <c r="BQ30" s="555"/>
      <c r="BR30" s="555"/>
      <c r="BS30" s="555"/>
      <c r="BT30" s="555"/>
      <c r="BU30" s="556"/>
      <c r="BV30" s="554">
        <v>8270225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病院事業会計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伊賀市・名張市広域行政事務組合（一般会計）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23</v>
      </c>
      <c r="CP34" s="566"/>
      <c r="CQ34" s="567" t="str">
        <f>IF('各会計、関係団体の財政状況及び健全化判断比率'!BS7="","",'各会計、関係団体の財政状況及び健全化判断比率'!BS7)</f>
        <v>伊賀市文化都市協会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住宅新築資金等貸付特別会計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水道事業会計</v>
      </c>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IF('各会計、関係団体の財政状況及び健全化判断比率'!B35="","",'各会計、関係団体の財政状況及び健全化判断比率'!B35)</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伊賀市・名張市広域行政事務組合（食肉センター特別会計）</v>
      </c>
      <c r="BZ35" s="567"/>
      <c r="CA35" s="567"/>
      <c r="CB35" s="567"/>
      <c r="CC35" s="567"/>
      <c r="CD35" s="567"/>
      <c r="CE35" s="567"/>
      <c r="CF35" s="567"/>
      <c r="CG35" s="567"/>
      <c r="CH35" s="567"/>
      <c r="CI35" s="567"/>
      <c r="CJ35" s="567"/>
      <c r="CK35" s="567"/>
      <c r="CL35" s="567"/>
      <c r="CM35" s="567"/>
      <c r="CN35" s="165"/>
      <c r="CO35" s="566">
        <f t="shared" ref="CO35:CO43" si="3">IF(CQ35="","",CO34+1)</f>
        <v>24</v>
      </c>
      <c r="CP35" s="566"/>
      <c r="CQ35" s="567" t="str">
        <f>IF('各会計、関係団体の財政状況及び健全化判断比率'!BS8="","",'各会計、関係団体の財政状況及び健全化判断比率'!BS8)</f>
        <v>俳都ピア伊賀</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サービスエリア特別会計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IF('各会計、関係団体の財政状況及び健全化判断比率'!B36="","",'各会計、関係団体の財政状況及び健全化判断比率'!B36)</f>
        <v>浄化槽事業特別会計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伊賀市・名張市広域行政事務組合（農業共済事業特別会計）</v>
      </c>
      <c r="BZ36" s="567"/>
      <c r="CA36" s="567"/>
      <c r="CB36" s="567"/>
      <c r="CC36" s="567"/>
      <c r="CD36" s="567"/>
      <c r="CE36" s="567"/>
      <c r="CF36" s="567"/>
      <c r="CG36" s="567"/>
      <c r="CH36" s="567"/>
      <c r="CI36" s="567"/>
      <c r="CJ36" s="567"/>
      <c r="CK36" s="567"/>
      <c r="CL36" s="567"/>
      <c r="CM36" s="567"/>
      <c r="CN36" s="165"/>
      <c r="CO36" s="566">
        <f t="shared" si="3"/>
        <v>25</v>
      </c>
      <c r="CP36" s="566"/>
      <c r="CQ36" s="567" t="str">
        <f>IF('各会計、関係団体の財政状況及び健全化判断比率'!BS9="","",'各会計、関係団体の財政状況及び健全化判断比率'!BS9)</f>
        <v>伊賀市土地開発公社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駐車場事業特別会計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伊賀南部環境衛生組合</v>
      </c>
      <c r="BZ37" s="567"/>
      <c r="CA37" s="567"/>
      <c r="CB37" s="567"/>
      <c r="CC37" s="567"/>
      <c r="CD37" s="567"/>
      <c r="CE37" s="567"/>
      <c r="CF37" s="567"/>
      <c r="CG37" s="567"/>
      <c r="CH37" s="567"/>
      <c r="CI37" s="567"/>
      <c r="CJ37" s="567"/>
      <c r="CK37" s="567"/>
      <c r="CL37" s="567"/>
      <c r="CM37" s="567"/>
      <c r="CN37" s="165"/>
      <c r="CO37" s="566">
        <f t="shared" si="3"/>
        <v>26</v>
      </c>
      <c r="CP37" s="566"/>
      <c r="CQ37" s="567" t="str">
        <f>IF('各会計、関係団体の財政状況及び健全化判断比率'!BS10="","",'各会計、関係団体の財政状況及び健全化判断比率'!BS10)</f>
        <v>新堂駅管理商会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三重県市町総合事務組合（一般会計）</v>
      </c>
      <c r="BZ38" s="567"/>
      <c r="CA38" s="567"/>
      <c r="CB38" s="567"/>
      <c r="CC38" s="567"/>
      <c r="CD38" s="567"/>
      <c r="CE38" s="567"/>
      <c r="CF38" s="567"/>
      <c r="CG38" s="567"/>
      <c r="CH38" s="567"/>
      <c r="CI38" s="567"/>
      <c r="CJ38" s="567"/>
      <c r="CK38" s="567"/>
      <c r="CL38" s="567"/>
      <c r="CM38" s="567"/>
      <c r="CN38" s="165"/>
      <c r="CO38" s="566">
        <f t="shared" si="3"/>
        <v>27</v>
      </c>
      <c r="CP38" s="566"/>
      <c r="CQ38" s="567" t="str">
        <f>IF('各会計、関係団体の財政状況及び健全化判断比率'!BS11="","",'各会計、関係団体の財政状況及び健全化判断比率'!BS11)</f>
        <v>大山田農林業公社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三重県市町総合事務組合（退職手当特別会計）</v>
      </c>
      <c r="BZ39" s="567"/>
      <c r="CA39" s="567"/>
      <c r="CB39" s="567"/>
      <c r="CC39" s="567"/>
      <c r="CD39" s="567"/>
      <c r="CE39" s="567"/>
      <c r="CF39" s="567"/>
      <c r="CG39" s="567"/>
      <c r="CH39" s="567"/>
      <c r="CI39" s="567"/>
      <c r="CJ39" s="567"/>
      <c r="CK39" s="567"/>
      <c r="CL39" s="567"/>
      <c r="CM39" s="567"/>
      <c r="CN39" s="165"/>
      <c r="CO39" s="566">
        <f t="shared" si="3"/>
        <v>28</v>
      </c>
      <c r="CP39" s="566"/>
      <c r="CQ39" s="567" t="str">
        <f>IF('各会計、関係団体の財政状況及び健全化判断比率'!BS12="","",'各会計、関係団体の財政状況及び健全化判断比率'!BS12)</f>
        <v>大山田ファーム</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三重県市町総合事務組合（デジタル地図特別会計）</v>
      </c>
      <c r="BZ40" s="567"/>
      <c r="CA40" s="567"/>
      <c r="CB40" s="567"/>
      <c r="CC40" s="567"/>
      <c r="CD40" s="567"/>
      <c r="CE40" s="567"/>
      <c r="CF40" s="567"/>
      <c r="CG40" s="567"/>
      <c r="CH40" s="567"/>
      <c r="CI40" s="567"/>
      <c r="CJ40" s="567"/>
      <c r="CK40" s="567"/>
      <c r="CL40" s="567"/>
      <c r="CM40" s="567"/>
      <c r="CN40" s="165"/>
      <c r="CO40" s="566">
        <f t="shared" si="3"/>
        <v>29</v>
      </c>
      <c r="CP40" s="566"/>
      <c r="CQ40" s="567" t="str">
        <f>IF('各会計、関係団体の財政状況及び健全化判断比率'!BS13="","",'各会計、関係団体の財政状況及び健全化判断比率'!BS13)</f>
        <v>伊賀上野ケーブルテレビ</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三重県市町総合事務組合（物品特別会計）</v>
      </c>
      <c r="BZ41" s="567"/>
      <c r="CA41" s="567"/>
      <c r="CB41" s="567"/>
      <c r="CC41" s="567"/>
      <c r="CD41" s="567"/>
      <c r="CE41" s="567"/>
      <c r="CF41" s="567"/>
      <c r="CG41" s="567"/>
      <c r="CH41" s="567"/>
      <c r="CI41" s="567"/>
      <c r="CJ41" s="567"/>
      <c r="CK41" s="567"/>
      <c r="CL41" s="567"/>
      <c r="CM41" s="567"/>
      <c r="CN41" s="165"/>
      <c r="CO41" s="566">
        <f t="shared" si="3"/>
        <v>30</v>
      </c>
      <c r="CP41" s="566"/>
      <c r="CQ41" s="567" t="str">
        <f>IF('各会計、関係団体の財政状況及び健全化判断比率'!BS14="","",'各会計、関係団体の財政状況及び健全化判断比率'!BS14)</f>
        <v>まちづくり伊賀上野</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21</v>
      </c>
      <c r="BX42" s="566"/>
      <c r="BY42" s="567" t="str">
        <f>IF('各会計、関係団体の財政状況及び健全化判断比率'!B76="","",'各会計、関係団体の財政状況及び健全化判断比率'!B76)</f>
        <v>三重県市町総合事務組合（公平委員会特別会計）</v>
      </c>
      <c r="BZ42" s="567"/>
      <c r="CA42" s="567"/>
      <c r="CB42" s="567"/>
      <c r="CC42" s="567"/>
      <c r="CD42" s="567"/>
      <c r="CE42" s="567"/>
      <c r="CF42" s="567"/>
      <c r="CG42" s="567"/>
      <c r="CH42" s="567"/>
      <c r="CI42" s="567"/>
      <c r="CJ42" s="567"/>
      <c r="CK42" s="567"/>
      <c r="CL42" s="567"/>
      <c r="CM42" s="567"/>
      <c r="CN42" s="165"/>
      <c r="CO42" s="566">
        <f t="shared" si="3"/>
        <v>31</v>
      </c>
      <c r="CP42" s="566"/>
      <c r="CQ42" s="567" t="str">
        <f>IF('各会計、関係団体の財政状況及び健全化判断比率'!BS15="","",'各会計、関係団体の財政状況及び健全化判断比率'!BS15)</f>
        <v>伊賀鉄道</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22</v>
      </c>
      <c r="BX43" s="566"/>
      <c r="BY43" s="567" t="str">
        <f>IF('各会計、関係団体の財政状況及び健全化判断比率'!B77="","",'各会計、関係団体の財政状況及び健全化判断比率'!B77)</f>
        <v>三重県市町総合事務組合（消防救急無線特別会計）</v>
      </c>
      <c r="BZ43" s="567"/>
      <c r="CA43" s="567"/>
      <c r="CB43" s="567"/>
      <c r="CC43" s="567"/>
      <c r="CD43" s="567"/>
      <c r="CE43" s="567"/>
      <c r="CF43" s="567"/>
      <c r="CG43" s="567"/>
      <c r="CH43" s="567"/>
      <c r="CI43" s="567"/>
      <c r="CJ43" s="567"/>
      <c r="CK43" s="567"/>
      <c r="CL43" s="567"/>
      <c r="CM43" s="567"/>
      <c r="CN43" s="165"/>
      <c r="CO43" s="566">
        <f t="shared" si="3"/>
        <v>32</v>
      </c>
      <c r="CP43" s="566"/>
      <c r="CQ43" s="567" t="str">
        <f>IF('各会計、関係団体の財政状況及び健全化判断比率'!BS16="","",'各会計、関係団体の財政状況及び健全化判断比率'!BS16)</f>
        <v>伊賀</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14379160</v>
      </c>
      <c r="S5" s="583"/>
      <c r="T5" s="583"/>
      <c r="U5" s="583"/>
      <c r="V5" s="583"/>
      <c r="W5" s="583"/>
      <c r="X5" s="583"/>
      <c r="Y5" s="584"/>
      <c r="Z5" s="585">
        <v>30.6</v>
      </c>
      <c r="AA5" s="585"/>
      <c r="AB5" s="585"/>
      <c r="AC5" s="585"/>
      <c r="AD5" s="586">
        <v>14379115</v>
      </c>
      <c r="AE5" s="586"/>
      <c r="AF5" s="586"/>
      <c r="AG5" s="586"/>
      <c r="AH5" s="586"/>
      <c r="AI5" s="586"/>
      <c r="AJ5" s="586"/>
      <c r="AK5" s="586"/>
      <c r="AL5" s="587">
        <v>54.3</v>
      </c>
      <c r="AM5" s="588"/>
      <c r="AN5" s="588"/>
      <c r="AO5" s="589"/>
      <c r="AP5" s="579" t="s">
        <v>208</v>
      </c>
      <c r="AQ5" s="580"/>
      <c r="AR5" s="580"/>
      <c r="AS5" s="580"/>
      <c r="AT5" s="580"/>
      <c r="AU5" s="580"/>
      <c r="AV5" s="580"/>
      <c r="AW5" s="580"/>
      <c r="AX5" s="580"/>
      <c r="AY5" s="580"/>
      <c r="AZ5" s="580"/>
      <c r="BA5" s="580"/>
      <c r="BB5" s="580"/>
      <c r="BC5" s="580"/>
      <c r="BD5" s="580"/>
      <c r="BE5" s="580"/>
      <c r="BF5" s="581"/>
      <c r="BG5" s="593">
        <v>14318255</v>
      </c>
      <c r="BH5" s="594"/>
      <c r="BI5" s="594"/>
      <c r="BJ5" s="594"/>
      <c r="BK5" s="594"/>
      <c r="BL5" s="594"/>
      <c r="BM5" s="594"/>
      <c r="BN5" s="595"/>
      <c r="BO5" s="596">
        <v>99.6</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536537</v>
      </c>
      <c r="S6" s="594"/>
      <c r="T6" s="594"/>
      <c r="U6" s="594"/>
      <c r="V6" s="594"/>
      <c r="W6" s="594"/>
      <c r="X6" s="594"/>
      <c r="Y6" s="595"/>
      <c r="Z6" s="596">
        <v>1.1000000000000001</v>
      </c>
      <c r="AA6" s="596"/>
      <c r="AB6" s="596"/>
      <c r="AC6" s="596"/>
      <c r="AD6" s="597">
        <v>536537</v>
      </c>
      <c r="AE6" s="597"/>
      <c r="AF6" s="597"/>
      <c r="AG6" s="597"/>
      <c r="AH6" s="597"/>
      <c r="AI6" s="597"/>
      <c r="AJ6" s="597"/>
      <c r="AK6" s="597"/>
      <c r="AL6" s="598">
        <v>2</v>
      </c>
      <c r="AM6" s="599"/>
      <c r="AN6" s="599"/>
      <c r="AO6" s="600"/>
      <c r="AP6" s="590" t="s">
        <v>214</v>
      </c>
      <c r="AQ6" s="591"/>
      <c r="AR6" s="591"/>
      <c r="AS6" s="591"/>
      <c r="AT6" s="591"/>
      <c r="AU6" s="591"/>
      <c r="AV6" s="591"/>
      <c r="AW6" s="591"/>
      <c r="AX6" s="591"/>
      <c r="AY6" s="591"/>
      <c r="AZ6" s="591"/>
      <c r="BA6" s="591"/>
      <c r="BB6" s="591"/>
      <c r="BC6" s="591"/>
      <c r="BD6" s="591"/>
      <c r="BE6" s="591"/>
      <c r="BF6" s="592"/>
      <c r="BG6" s="593">
        <v>14318255</v>
      </c>
      <c r="BH6" s="594"/>
      <c r="BI6" s="594"/>
      <c r="BJ6" s="594"/>
      <c r="BK6" s="594"/>
      <c r="BL6" s="594"/>
      <c r="BM6" s="594"/>
      <c r="BN6" s="595"/>
      <c r="BO6" s="596">
        <v>99.6</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315634</v>
      </c>
      <c r="CS6" s="594"/>
      <c r="CT6" s="594"/>
      <c r="CU6" s="594"/>
      <c r="CV6" s="594"/>
      <c r="CW6" s="594"/>
      <c r="CX6" s="594"/>
      <c r="CY6" s="595"/>
      <c r="CZ6" s="596">
        <v>0.7</v>
      </c>
      <c r="DA6" s="596"/>
      <c r="DB6" s="596"/>
      <c r="DC6" s="596"/>
      <c r="DD6" s="602" t="s">
        <v>209</v>
      </c>
      <c r="DE6" s="594"/>
      <c r="DF6" s="594"/>
      <c r="DG6" s="594"/>
      <c r="DH6" s="594"/>
      <c r="DI6" s="594"/>
      <c r="DJ6" s="594"/>
      <c r="DK6" s="594"/>
      <c r="DL6" s="594"/>
      <c r="DM6" s="594"/>
      <c r="DN6" s="594"/>
      <c r="DO6" s="594"/>
      <c r="DP6" s="595"/>
      <c r="DQ6" s="602">
        <v>315564</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28460</v>
      </c>
      <c r="S7" s="594"/>
      <c r="T7" s="594"/>
      <c r="U7" s="594"/>
      <c r="V7" s="594"/>
      <c r="W7" s="594"/>
      <c r="X7" s="594"/>
      <c r="Y7" s="595"/>
      <c r="Z7" s="596">
        <v>0.1</v>
      </c>
      <c r="AA7" s="596"/>
      <c r="AB7" s="596"/>
      <c r="AC7" s="596"/>
      <c r="AD7" s="597">
        <v>28460</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5857982</v>
      </c>
      <c r="BH7" s="594"/>
      <c r="BI7" s="594"/>
      <c r="BJ7" s="594"/>
      <c r="BK7" s="594"/>
      <c r="BL7" s="594"/>
      <c r="BM7" s="594"/>
      <c r="BN7" s="595"/>
      <c r="BO7" s="596">
        <v>40.700000000000003</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7833697</v>
      </c>
      <c r="CS7" s="594"/>
      <c r="CT7" s="594"/>
      <c r="CU7" s="594"/>
      <c r="CV7" s="594"/>
      <c r="CW7" s="594"/>
      <c r="CX7" s="594"/>
      <c r="CY7" s="595"/>
      <c r="CZ7" s="596">
        <v>17</v>
      </c>
      <c r="DA7" s="596"/>
      <c r="DB7" s="596"/>
      <c r="DC7" s="596"/>
      <c r="DD7" s="602">
        <v>1846079</v>
      </c>
      <c r="DE7" s="594"/>
      <c r="DF7" s="594"/>
      <c r="DG7" s="594"/>
      <c r="DH7" s="594"/>
      <c r="DI7" s="594"/>
      <c r="DJ7" s="594"/>
      <c r="DK7" s="594"/>
      <c r="DL7" s="594"/>
      <c r="DM7" s="594"/>
      <c r="DN7" s="594"/>
      <c r="DO7" s="594"/>
      <c r="DP7" s="595"/>
      <c r="DQ7" s="602">
        <v>6816381</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99329</v>
      </c>
      <c r="S8" s="594"/>
      <c r="T8" s="594"/>
      <c r="U8" s="594"/>
      <c r="V8" s="594"/>
      <c r="W8" s="594"/>
      <c r="X8" s="594"/>
      <c r="Y8" s="595"/>
      <c r="Z8" s="596">
        <v>0.2</v>
      </c>
      <c r="AA8" s="596"/>
      <c r="AB8" s="596"/>
      <c r="AC8" s="596"/>
      <c r="AD8" s="597">
        <v>99329</v>
      </c>
      <c r="AE8" s="597"/>
      <c r="AF8" s="597"/>
      <c r="AG8" s="597"/>
      <c r="AH8" s="597"/>
      <c r="AI8" s="597"/>
      <c r="AJ8" s="597"/>
      <c r="AK8" s="597"/>
      <c r="AL8" s="598">
        <v>0.4</v>
      </c>
      <c r="AM8" s="599"/>
      <c r="AN8" s="599"/>
      <c r="AO8" s="600"/>
      <c r="AP8" s="590" t="s">
        <v>220</v>
      </c>
      <c r="AQ8" s="591"/>
      <c r="AR8" s="591"/>
      <c r="AS8" s="591"/>
      <c r="AT8" s="591"/>
      <c r="AU8" s="591"/>
      <c r="AV8" s="591"/>
      <c r="AW8" s="591"/>
      <c r="AX8" s="591"/>
      <c r="AY8" s="591"/>
      <c r="AZ8" s="591"/>
      <c r="BA8" s="591"/>
      <c r="BB8" s="591"/>
      <c r="BC8" s="591"/>
      <c r="BD8" s="591"/>
      <c r="BE8" s="591"/>
      <c r="BF8" s="592"/>
      <c r="BG8" s="593">
        <v>165267</v>
      </c>
      <c r="BH8" s="594"/>
      <c r="BI8" s="594"/>
      <c r="BJ8" s="594"/>
      <c r="BK8" s="594"/>
      <c r="BL8" s="594"/>
      <c r="BM8" s="594"/>
      <c r="BN8" s="595"/>
      <c r="BO8" s="596">
        <v>1.1000000000000001</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13940190</v>
      </c>
      <c r="CS8" s="594"/>
      <c r="CT8" s="594"/>
      <c r="CU8" s="594"/>
      <c r="CV8" s="594"/>
      <c r="CW8" s="594"/>
      <c r="CX8" s="594"/>
      <c r="CY8" s="595"/>
      <c r="CZ8" s="596">
        <v>30.3</v>
      </c>
      <c r="DA8" s="596"/>
      <c r="DB8" s="596"/>
      <c r="DC8" s="596"/>
      <c r="DD8" s="602">
        <v>479064</v>
      </c>
      <c r="DE8" s="594"/>
      <c r="DF8" s="594"/>
      <c r="DG8" s="594"/>
      <c r="DH8" s="594"/>
      <c r="DI8" s="594"/>
      <c r="DJ8" s="594"/>
      <c r="DK8" s="594"/>
      <c r="DL8" s="594"/>
      <c r="DM8" s="594"/>
      <c r="DN8" s="594"/>
      <c r="DO8" s="594"/>
      <c r="DP8" s="595"/>
      <c r="DQ8" s="602">
        <v>7269673</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56765</v>
      </c>
      <c r="S9" s="594"/>
      <c r="T9" s="594"/>
      <c r="U9" s="594"/>
      <c r="V9" s="594"/>
      <c r="W9" s="594"/>
      <c r="X9" s="594"/>
      <c r="Y9" s="595"/>
      <c r="Z9" s="596">
        <v>0.1</v>
      </c>
      <c r="AA9" s="596"/>
      <c r="AB9" s="596"/>
      <c r="AC9" s="596"/>
      <c r="AD9" s="597">
        <v>56765</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4093217</v>
      </c>
      <c r="BH9" s="594"/>
      <c r="BI9" s="594"/>
      <c r="BJ9" s="594"/>
      <c r="BK9" s="594"/>
      <c r="BL9" s="594"/>
      <c r="BM9" s="594"/>
      <c r="BN9" s="595"/>
      <c r="BO9" s="596">
        <v>28.5</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5051024</v>
      </c>
      <c r="CS9" s="594"/>
      <c r="CT9" s="594"/>
      <c r="CU9" s="594"/>
      <c r="CV9" s="594"/>
      <c r="CW9" s="594"/>
      <c r="CX9" s="594"/>
      <c r="CY9" s="595"/>
      <c r="CZ9" s="596">
        <v>11</v>
      </c>
      <c r="DA9" s="596"/>
      <c r="DB9" s="596"/>
      <c r="DC9" s="596"/>
      <c r="DD9" s="602">
        <v>300763</v>
      </c>
      <c r="DE9" s="594"/>
      <c r="DF9" s="594"/>
      <c r="DG9" s="594"/>
      <c r="DH9" s="594"/>
      <c r="DI9" s="594"/>
      <c r="DJ9" s="594"/>
      <c r="DK9" s="594"/>
      <c r="DL9" s="594"/>
      <c r="DM9" s="594"/>
      <c r="DN9" s="594"/>
      <c r="DO9" s="594"/>
      <c r="DP9" s="595"/>
      <c r="DQ9" s="602">
        <v>3860147</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1157078</v>
      </c>
      <c r="S10" s="594"/>
      <c r="T10" s="594"/>
      <c r="U10" s="594"/>
      <c r="V10" s="594"/>
      <c r="W10" s="594"/>
      <c r="X10" s="594"/>
      <c r="Y10" s="595"/>
      <c r="Z10" s="596">
        <v>2.5</v>
      </c>
      <c r="AA10" s="596"/>
      <c r="AB10" s="596"/>
      <c r="AC10" s="596"/>
      <c r="AD10" s="597">
        <v>1157078</v>
      </c>
      <c r="AE10" s="597"/>
      <c r="AF10" s="597"/>
      <c r="AG10" s="597"/>
      <c r="AH10" s="597"/>
      <c r="AI10" s="597"/>
      <c r="AJ10" s="597"/>
      <c r="AK10" s="597"/>
      <c r="AL10" s="598">
        <v>4.4000000000000004</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298622</v>
      </c>
      <c r="BH10" s="594"/>
      <c r="BI10" s="594"/>
      <c r="BJ10" s="594"/>
      <c r="BK10" s="594"/>
      <c r="BL10" s="594"/>
      <c r="BM10" s="594"/>
      <c r="BN10" s="595"/>
      <c r="BO10" s="596">
        <v>2.1</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104631</v>
      </c>
      <c r="CS10" s="594"/>
      <c r="CT10" s="594"/>
      <c r="CU10" s="594"/>
      <c r="CV10" s="594"/>
      <c r="CW10" s="594"/>
      <c r="CX10" s="594"/>
      <c r="CY10" s="595"/>
      <c r="CZ10" s="596">
        <v>0.2</v>
      </c>
      <c r="DA10" s="596"/>
      <c r="DB10" s="596"/>
      <c r="DC10" s="596"/>
      <c r="DD10" s="602" t="s">
        <v>221</v>
      </c>
      <c r="DE10" s="594"/>
      <c r="DF10" s="594"/>
      <c r="DG10" s="594"/>
      <c r="DH10" s="594"/>
      <c r="DI10" s="594"/>
      <c r="DJ10" s="594"/>
      <c r="DK10" s="594"/>
      <c r="DL10" s="594"/>
      <c r="DM10" s="594"/>
      <c r="DN10" s="594"/>
      <c r="DO10" s="594"/>
      <c r="DP10" s="595"/>
      <c r="DQ10" s="602">
        <v>22959</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v>183549</v>
      </c>
      <c r="S11" s="594"/>
      <c r="T11" s="594"/>
      <c r="U11" s="594"/>
      <c r="V11" s="594"/>
      <c r="W11" s="594"/>
      <c r="X11" s="594"/>
      <c r="Y11" s="595"/>
      <c r="Z11" s="596">
        <v>0.4</v>
      </c>
      <c r="AA11" s="596"/>
      <c r="AB11" s="596"/>
      <c r="AC11" s="596"/>
      <c r="AD11" s="597">
        <v>183549</v>
      </c>
      <c r="AE11" s="597"/>
      <c r="AF11" s="597"/>
      <c r="AG11" s="597"/>
      <c r="AH11" s="597"/>
      <c r="AI11" s="597"/>
      <c r="AJ11" s="597"/>
      <c r="AK11" s="597"/>
      <c r="AL11" s="598">
        <v>0.7</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1300876</v>
      </c>
      <c r="BH11" s="594"/>
      <c r="BI11" s="594"/>
      <c r="BJ11" s="594"/>
      <c r="BK11" s="594"/>
      <c r="BL11" s="594"/>
      <c r="BM11" s="594"/>
      <c r="BN11" s="595"/>
      <c r="BO11" s="596">
        <v>9</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1678973</v>
      </c>
      <c r="CS11" s="594"/>
      <c r="CT11" s="594"/>
      <c r="CU11" s="594"/>
      <c r="CV11" s="594"/>
      <c r="CW11" s="594"/>
      <c r="CX11" s="594"/>
      <c r="CY11" s="595"/>
      <c r="CZ11" s="596">
        <v>3.7</v>
      </c>
      <c r="DA11" s="596"/>
      <c r="DB11" s="596"/>
      <c r="DC11" s="596"/>
      <c r="DD11" s="602">
        <v>148369</v>
      </c>
      <c r="DE11" s="594"/>
      <c r="DF11" s="594"/>
      <c r="DG11" s="594"/>
      <c r="DH11" s="594"/>
      <c r="DI11" s="594"/>
      <c r="DJ11" s="594"/>
      <c r="DK11" s="594"/>
      <c r="DL11" s="594"/>
      <c r="DM11" s="594"/>
      <c r="DN11" s="594"/>
      <c r="DO11" s="594"/>
      <c r="DP11" s="595"/>
      <c r="DQ11" s="602">
        <v>1254875</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7510659</v>
      </c>
      <c r="BH12" s="594"/>
      <c r="BI12" s="594"/>
      <c r="BJ12" s="594"/>
      <c r="BK12" s="594"/>
      <c r="BL12" s="594"/>
      <c r="BM12" s="594"/>
      <c r="BN12" s="595"/>
      <c r="BO12" s="596">
        <v>52.2</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524811</v>
      </c>
      <c r="CS12" s="594"/>
      <c r="CT12" s="594"/>
      <c r="CU12" s="594"/>
      <c r="CV12" s="594"/>
      <c r="CW12" s="594"/>
      <c r="CX12" s="594"/>
      <c r="CY12" s="595"/>
      <c r="CZ12" s="596">
        <v>1.1000000000000001</v>
      </c>
      <c r="DA12" s="596"/>
      <c r="DB12" s="596"/>
      <c r="DC12" s="596"/>
      <c r="DD12" s="602">
        <v>38776</v>
      </c>
      <c r="DE12" s="594"/>
      <c r="DF12" s="594"/>
      <c r="DG12" s="594"/>
      <c r="DH12" s="594"/>
      <c r="DI12" s="594"/>
      <c r="DJ12" s="594"/>
      <c r="DK12" s="594"/>
      <c r="DL12" s="594"/>
      <c r="DM12" s="594"/>
      <c r="DN12" s="594"/>
      <c r="DO12" s="594"/>
      <c r="DP12" s="595"/>
      <c r="DQ12" s="602">
        <v>471206</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83431</v>
      </c>
      <c r="S13" s="594"/>
      <c r="T13" s="594"/>
      <c r="U13" s="594"/>
      <c r="V13" s="594"/>
      <c r="W13" s="594"/>
      <c r="X13" s="594"/>
      <c r="Y13" s="595"/>
      <c r="Z13" s="596">
        <v>0.2</v>
      </c>
      <c r="AA13" s="596"/>
      <c r="AB13" s="596"/>
      <c r="AC13" s="596"/>
      <c r="AD13" s="597">
        <v>83431</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7493844</v>
      </c>
      <c r="BH13" s="594"/>
      <c r="BI13" s="594"/>
      <c r="BJ13" s="594"/>
      <c r="BK13" s="594"/>
      <c r="BL13" s="594"/>
      <c r="BM13" s="594"/>
      <c r="BN13" s="595"/>
      <c r="BO13" s="596">
        <v>52.1</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3209715</v>
      </c>
      <c r="CS13" s="594"/>
      <c r="CT13" s="594"/>
      <c r="CU13" s="594"/>
      <c r="CV13" s="594"/>
      <c r="CW13" s="594"/>
      <c r="CX13" s="594"/>
      <c r="CY13" s="595"/>
      <c r="CZ13" s="596">
        <v>7</v>
      </c>
      <c r="DA13" s="596"/>
      <c r="DB13" s="596"/>
      <c r="DC13" s="596"/>
      <c r="DD13" s="602">
        <v>1478812</v>
      </c>
      <c r="DE13" s="594"/>
      <c r="DF13" s="594"/>
      <c r="DG13" s="594"/>
      <c r="DH13" s="594"/>
      <c r="DI13" s="594"/>
      <c r="DJ13" s="594"/>
      <c r="DK13" s="594"/>
      <c r="DL13" s="594"/>
      <c r="DM13" s="594"/>
      <c r="DN13" s="594"/>
      <c r="DO13" s="594"/>
      <c r="DP13" s="595"/>
      <c r="DQ13" s="602">
        <v>1646284</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245293</v>
      </c>
      <c r="BH14" s="594"/>
      <c r="BI14" s="594"/>
      <c r="BJ14" s="594"/>
      <c r="BK14" s="594"/>
      <c r="BL14" s="594"/>
      <c r="BM14" s="594"/>
      <c r="BN14" s="595"/>
      <c r="BO14" s="596">
        <v>1.7</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1901963</v>
      </c>
      <c r="CS14" s="594"/>
      <c r="CT14" s="594"/>
      <c r="CU14" s="594"/>
      <c r="CV14" s="594"/>
      <c r="CW14" s="594"/>
      <c r="CX14" s="594"/>
      <c r="CY14" s="595"/>
      <c r="CZ14" s="596">
        <v>4.0999999999999996</v>
      </c>
      <c r="DA14" s="596"/>
      <c r="DB14" s="596"/>
      <c r="DC14" s="596"/>
      <c r="DD14" s="602">
        <v>418301</v>
      </c>
      <c r="DE14" s="594"/>
      <c r="DF14" s="594"/>
      <c r="DG14" s="594"/>
      <c r="DH14" s="594"/>
      <c r="DI14" s="594"/>
      <c r="DJ14" s="594"/>
      <c r="DK14" s="594"/>
      <c r="DL14" s="594"/>
      <c r="DM14" s="594"/>
      <c r="DN14" s="594"/>
      <c r="DO14" s="594"/>
      <c r="DP14" s="595"/>
      <c r="DQ14" s="602">
        <v>1501028</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40612</v>
      </c>
      <c r="S15" s="594"/>
      <c r="T15" s="594"/>
      <c r="U15" s="594"/>
      <c r="V15" s="594"/>
      <c r="W15" s="594"/>
      <c r="X15" s="594"/>
      <c r="Y15" s="595"/>
      <c r="Z15" s="596">
        <v>0.1</v>
      </c>
      <c r="AA15" s="596"/>
      <c r="AB15" s="596"/>
      <c r="AC15" s="596"/>
      <c r="AD15" s="597">
        <v>40612</v>
      </c>
      <c r="AE15" s="597"/>
      <c r="AF15" s="597"/>
      <c r="AG15" s="597"/>
      <c r="AH15" s="597"/>
      <c r="AI15" s="597"/>
      <c r="AJ15" s="597"/>
      <c r="AK15" s="597"/>
      <c r="AL15" s="598">
        <v>0.2</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704274</v>
      </c>
      <c r="BH15" s="594"/>
      <c r="BI15" s="594"/>
      <c r="BJ15" s="594"/>
      <c r="BK15" s="594"/>
      <c r="BL15" s="594"/>
      <c r="BM15" s="594"/>
      <c r="BN15" s="595"/>
      <c r="BO15" s="596">
        <v>4.9000000000000004</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3896131</v>
      </c>
      <c r="CS15" s="594"/>
      <c r="CT15" s="594"/>
      <c r="CU15" s="594"/>
      <c r="CV15" s="594"/>
      <c r="CW15" s="594"/>
      <c r="CX15" s="594"/>
      <c r="CY15" s="595"/>
      <c r="CZ15" s="596">
        <v>8.5</v>
      </c>
      <c r="DA15" s="596"/>
      <c r="DB15" s="596"/>
      <c r="DC15" s="596"/>
      <c r="DD15" s="602">
        <v>1277072</v>
      </c>
      <c r="DE15" s="594"/>
      <c r="DF15" s="594"/>
      <c r="DG15" s="594"/>
      <c r="DH15" s="594"/>
      <c r="DI15" s="594"/>
      <c r="DJ15" s="594"/>
      <c r="DK15" s="594"/>
      <c r="DL15" s="594"/>
      <c r="DM15" s="594"/>
      <c r="DN15" s="594"/>
      <c r="DO15" s="594"/>
      <c r="DP15" s="595"/>
      <c r="DQ15" s="602">
        <v>2655728</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11419052</v>
      </c>
      <c r="S16" s="594"/>
      <c r="T16" s="594"/>
      <c r="U16" s="594"/>
      <c r="V16" s="594"/>
      <c r="W16" s="594"/>
      <c r="X16" s="594"/>
      <c r="Y16" s="595"/>
      <c r="Z16" s="596">
        <v>24.3</v>
      </c>
      <c r="AA16" s="596"/>
      <c r="AB16" s="596"/>
      <c r="AC16" s="596"/>
      <c r="AD16" s="597">
        <v>9754780</v>
      </c>
      <c r="AE16" s="597"/>
      <c r="AF16" s="597"/>
      <c r="AG16" s="597"/>
      <c r="AH16" s="597"/>
      <c r="AI16" s="597"/>
      <c r="AJ16" s="597"/>
      <c r="AK16" s="597"/>
      <c r="AL16" s="598">
        <v>36.9</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v>47</v>
      </c>
      <c r="BH16" s="594"/>
      <c r="BI16" s="594"/>
      <c r="BJ16" s="594"/>
      <c r="BK16" s="594"/>
      <c r="BL16" s="594"/>
      <c r="BM16" s="594"/>
      <c r="BN16" s="595"/>
      <c r="BO16" s="596">
        <v>0</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853401</v>
      </c>
      <c r="CS16" s="594"/>
      <c r="CT16" s="594"/>
      <c r="CU16" s="594"/>
      <c r="CV16" s="594"/>
      <c r="CW16" s="594"/>
      <c r="CX16" s="594"/>
      <c r="CY16" s="595"/>
      <c r="CZ16" s="596">
        <v>1.9</v>
      </c>
      <c r="DA16" s="596"/>
      <c r="DB16" s="596"/>
      <c r="DC16" s="596"/>
      <c r="DD16" s="602" t="s">
        <v>221</v>
      </c>
      <c r="DE16" s="594"/>
      <c r="DF16" s="594"/>
      <c r="DG16" s="594"/>
      <c r="DH16" s="594"/>
      <c r="DI16" s="594"/>
      <c r="DJ16" s="594"/>
      <c r="DK16" s="594"/>
      <c r="DL16" s="594"/>
      <c r="DM16" s="594"/>
      <c r="DN16" s="594"/>
      <c r="DO16" s="594"/>
      <c r="DP16" s="595"/>
      <c r="DQ16" s="602">
        <v>345825</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9754780</v>
      </c>
      <c r="S17" s="594"/>
      <c r="T17" s="594"/>
      <c r="U17" s="594"/>
      <c r="V17" s="594"/>
      <c r="W17" s="594"/>
      <c r="X17" s="594"/>
      <c r="Y17" s="595"/>
      <c r="Z17" s="596">
        <v>20.7</v>
      </c>
      <c r="AA17" s="596"/>
      <c r="AB17" s="596"/>
      <c r="AC17" s="596"/>
      <c r="AD17" s="597">
        <v>9754780</v>
      </c>
      <c r="AE17" s="597"/>
      <c r="AF17" s="597"/>
      <c r="AG17" s="597"/>
      <c r="AH17" s="597"/>
      <c r="AI17" s="597"/>
      <c r="AJ17" s="597"/>
      <c r="AK17" s="597"/>
      <c r="AL17" s="598">
        <v>36.9</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6660304</v>
      </c>
      <c r="CS17" s="594"/>
      <c r="CT17" s="594"/>
      <c r="CU17" s="594"/>
      <c r="CV17" s="594"/>
      <c r="CW17" s="594"/>
      <c r="CX17" s="594"/>
      <c r="CY17" s="595"/>
      <c r="CZ17" s="596">
        <v>14.5</v>
      </c>
      <c r="DA17" s="596"/>
      <c r="DB17" s="596"/>
      <c r="DC17" s="596"/>
      <c r="DD17" s="602" t="s">
        <v>221</v>
      </c>
      <c r="DE17" s="594"/>
      <c r="DF17" s="594"/>
      <c r="DG17" s="594"/>
      <c r="DH17" s="594"/>
      <c r="DI17" s="594"/>
      <c r="DJ17" s="594"/>
      <c r="DK17" s="594"/>
      <c r="DL17" s="594"/>
      <c r="DM17" s="594"/>
      <c r="DN17" s="594"/>
      <c r="DO17" s="594"/>
      <c r="DP17" s="595"/>
      <c r="DQ17" s="602">
        <v>6621863</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1664259</v>
      </c>
      <c r="S18" s="594"/>
      <c r="T18" s="594"/>
      <c r="U18" s="594"/>
      <c r="V18" s="594"/>
      <c r="W18" s="594"/>
      <c r="X18" s="594"/>
      <c r="Y18" s="595"/>
      <c r="Z18" s="596">
        <v>3.5</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v>13</v>
      </c>
      <c r="S19" s="594"/>
      <c r="T19" s="594"/>
      <c r="U19" s="594"/>
      <c r="V19" s="594"/>
      <c r="W19" s="594"/>
      <c r="X19" s="594"/>
      <c r="Y19" s="595"/>
      <c r="Z19" s="596">
        <v>0</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60905</v>
      </c>
      <c r="BH19" s="594"/>
      <c r="BI19" s="594"/>
      <c r="BJ19" s="594"/>
      <c r="BK19" s="594"/>
      <c r="BL19" s="594"/>
      <c r="BM19" s="594"/>
      <c r="BN19" s="595"/>
      <c r="BO19" s="596">
        <v>0.4</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27983973</v>
      </c>
      <c r="S20" s="594"/>
      <c r="T20" s="594"/>
      <c r="U20" s="594"/>
      <c r="V20" s="594"/>
      <c r="W20" s="594"/>
      <c r="X20" s="594"/>
      <c r="Y20" s="595"/>
      <c r="Z20" s="596">
        <v>59.5</v>
      </c>
      <c r="AA20" s="596"/>
      <c r="AB20" s="596"/>
      <c r="AC20" s="596"/>
      <c r="AD20" s="597">
        <v>26319656</v>
      </c>
      <c r="AE20" s="597"/>
      <c r="AF20" s="597"/>
      <c r="AG20" s="597"/>
      <c r="AH20" s="597"/>
      <c r="AI20" s="597"/>
      <c r="AJ20" s="597"/>
      <c r="AK20" s="597"/>
      <c r="AL20" s="598">
        <v>99.5</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60905</v>
      </c>
      <c r="BH20" s="594"/>
      <c r="BI20" s="594"/>
      <c r="BJ20" s="594"/>
      <c r="BK20" s="594"/>
      <c r="BL20" s="594"/>
      <c r="BM20" s="594"/>
      <c r="BN20" s="595"/>
      <c r="BO20" s="596">
        <v>0.4</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45970474</v>
      </c>
      <c r="CS20" s="594"/>
      <c r="CT20" s="594"/>
      <c r="CU20" s="594"/>
      <c r="CV20" s="594"/>
      <c r="CW20" s="594"/>
      <c r="CX20" s="594"/>
      <c r="CY20" s="595"/>
      <c r="CZ20" s="596">
        <v>100</v>
      </c>
      <c r="DA20" s="596"/>
      <c r="DB20" s="596"/>
      <c r="DC20" s="596"/>
      <c r="DD20" s="602">
        <v>5987236</v>
      </c>
      <c r="DE20" s="594"/>
      <c r="DF20" s="594"/>
      <c r="DG20" s="594"/>
      <c r="DH20" s="594"/>
      <c r="DI20" s="594"/>
      <c r="DJ20" s="594"/>
      <c r="DK20" s="594"/>
      <c r="DL20" s="594"/>
      <c r="DM20" s="594"/>
      <c r="DN20" s="594"/>
      <c r="DO20" s="594"/>
      <c r="DP20" s="595"/>
      <c r="DQ20" s="602">
        <v>32781533</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12512</v>
      </c>
      <c r="S21" s="594"/>
      <c r="T21" s="594"/>
      <c r="U21" s="594"/>
      <c r="V21" s="594"/>
      <c r="W21" s="594"/>
      <c r="X21" s="594"/>
      <c r="Y21" s="595"/>
      <c r="Z21" s="596">
        <v>0</v>
      </c>
      <c r="AA21" s="596"/>
      <c r="AB21" s="596"/>
      <c r="AC21" s="596"/>
      <c r="AD21" s="597">
        <v>12512</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60860</v>
      </c>
      <c r="BH21" s="594"/>
      <c r="BI21" s="594"/>
      <c r="BJ21" s="594"/>
      <c r="BK21" s="594"/>
      <c r="BL21" s="594"/>
      <c r="BM21" s="594"/>
      <c r="BN21" s="595"/>
      <c r="BO21" s="596">
        <v>0.4</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585149</v>
      </c>
      <c r="S22" s="594"/>
      <c r="T22" s="594"/>
      <c r="U22" s="594"/>
      <c r="V22" s="594"/>
      <c r="W22" s="594"/>
      <c r="X22" s="594"/>
      <c r="Y22" s="595"/>
      <c r="Z22" s="596">
        <v>1.2</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580120</v>
      </c>
      <c r="S23" s="594"/>
      <c r="T23" s="594"/>
      <c r="U23" s="594"/>
      <c r="V23" s="594"/>
      <c r="W23" s="594"/>
      <c r="X23" s="594"/>
      <c r="Y23" s="595"/>
      <c r="Z23" s="596">
        <v>1.2</v>
      </c>
      <c r="AA23" s="596"/>
      <c r="AB23" s="596"/>
      <c r="AC23" s="596"/>
      <c r="AD23" s="597">
        <v>79812</v>
      </c>
      <c r="AE23" s="597"/>
      <c r="AF23" s="597"/>
      <c r="AG23" s="597"/>
      <c r="AH23" s="597"/>
      <c r="AI23" s="597"/>
      <c r="AJ23" s="597"/>
      <c r="AK23" s="597"/>
      <c r="AL23" s="598">
        <v>0.3</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45</v>
      </c>
      <c r="BH23" s="594"/>
      <c r="BI23" s="594"/>
      <c r="BJ23" s="594"/>
      <c r="BK23" s="594"/>
      <c r="BL23" s="594"/>
      <c r="BM23" s="594"/>
      <c r="BN23" s="595"/>
      <c r="BO23" s="596">
        <v>0</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253281</v>
      </c>
      <c r="S24" s="594"/>
      <c r="T24" s="594"/>
      <c r="U24" s="594"/>
      <c r="V24" s="594"/>
      <c r="W24" s="594"/>
      <c r="X24" s="594"/>
      <c r="Y24" s="595"/>
      <c r="Z24" s="596">
        <v>0.5</v>
      </c>
      <c r="AA24" s="596"/>
      <c r="AB24" s="596"/>
      <c r="AC24" s="596"/>
      <c r="AD24" s="597">
        <v>2</v>
      </c>
      <c r="AE24" s="597"/>
      <c r="AF24" s="597"/>
      <c r="AG24" s="597"/>
      <c r="AH24" s="597"/>
      <c r="AI24" s="597"/>
      <c r="AJ24" s="597"/>
      <c r="AK24" s="597"/>
      <c r="AL24" s="598">
        <v>0</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22868553</v>
      </c>
      <c r="CS24" s="583"/>
      <c r="CT24" s="583"/>
      <c r="CU24" s="583"/>
      <c r="CV24" s="583"/>
      <c r="CW24" s="583"/>
      <c r="CX24" s="583"/>
      <c r="CY24" s="584"/>
      <c r="CZ24" s="622">
        <v>49.7</v>
      </c>
      <c r="DA24" s="623"/>
      <c r="DB24" s="623"/>
      <c r="DC24" s="624"/>
      <c r="DD24" s="621">
        <v>17067314</v>
      </c>
      <c r="DE24" s="583"/>
      <c r="DF24" s="583"/>
      <c r="DG24" s="583"/>
      <c r="DH24" s="583"/>
      <c r="DI24" s="583"/>
      <c r="DJ24" s="583"/>
      <c r="DK24" s="584"/>
      <c r="DL24" s="621">
        <v>16485136</v>
      </c>
      <c r="DM24" s="583"/>
      <c r="DN24" s="583"/>
      <c r="DO24" s="583"/>
      <c r="DP24" s="583"/>
      <c r="DQ24" s="583"/>
      <c r="DR24" s="583"/>
      <c r="DS24" s="583"/>
      <c r="DT24" s="583"/>
      <c r="DU24" s="583"/>
      <c r="DV24" s="584"/>
      <c r="DW24" s="587">
        <v>57.4</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4896211</v>
      </c>
      <c r="S25" s="594"/>
      <c r="T25" s="594"/>
      <c r="U25" s="594"/>
      <c r="V25" s="594"/>
      <c r="W25" s="594"/>
      <c r="X25" s="594"/>
      <c r="Y25" s="595"/>
      <c r="Z25" s="596">
        <v>10.4</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8718545</v>
      </c>
      <c r="CS25" s="625"/>
      <c r="CT25" s="625"/>
      <c r="CU25" s="625"/>
      <c r="CV25" s="625"/>
      <c r="CW25" s="625"/>
      <c r="CX25" s="625"/>
      <c r="CY25" s="626"/>
      <c r="CZ25" s="627">
        <v>19</v>
      </c>
      <c r="DA25" s="628"/>
      <c r="DB25" s="628"/>
      <c r="DC25" s="629"/>
      <c r="DD25" s="602">
        <v>8010693</v>
      </c>
      <c r="DE25" s="625"/>
      <c r="DF25" s="625"/>
      <c r="DG25" s="625"/>
      <c r="DH25" s="625"/>
      <c r="DI25" s="625"/>
      <c r="DJ25" s="625"/>
      <c r="DK25" s="626"/>
      <c r="DL25" s="602">
        <v>7734217</v>
      </c>
      <c r="DM25" s="625"/>
      <c r="DN25" s="625"/>
      <c r="DO25" s="625"/>
      <c r="DP25" s="625"/>
      <c r="DQ25" s="625"/>
      <c r="DR25" s="625"/>
      <c r="DS25" s="625"/>
      <c r="DT25" s="625"/>
      <c r="DU25" s="625"/>
      <c r="DV25" s="626"/>
      <c r="DW25" s="598">
        <v>26.9</v>
      </c>
      <c r="DX25" s="619"/>
      <c r="DY25" s="619"/>
      <c r="DZ25" s="619"/>
      <c r="EA25" s="619"/>
      <c r="EB25" s="619"/>
      <c r="EC25" s="620"/>
    </row>
    <row r="26" spans="2:133" ht="11.25" customHeight="1" x14ac:dyDescent="0.15">
      <c r="B26" s="630" t="s">
        <v>277</v>
      </c>
      <c r="C26" s="631"/>
      <c r="D26" s="631"/>
      <c r="E26" s="631"/>
      <c r="F26" s="631"/>
      <c r="G26" s="631"/>
      <c r="H26" s="631"/>
      <c r="I26" s="631"/>
      <c r="J26" s="631"/>
      <c r="K26" s="631"/>
      <c r="L26" s="631"/>
      <c r="M26" s="631"/>
      <c r="N26" s="631"/>
      <c r="O26" s="631"/>
      <c r="P26" s="631"/>
      <c r="Q26" s="632"/>
      <c r="R26" s="593">
        <v>3287</v>
      </c>
      <c r="S26" s="594"/>
      <c r="T26" s="594"/>
      <c r="U26" s="594"/>
      <c r="V26" s="594"/>
      <c r="W26" s="594"/>
      <c r="X26" s="594"/>
      <c r="Y26" s="595"/>
      <c r="Z26" s="596">
        <v>0</v>
      </c>
      <c r="AA26" s="596"/>
      <c r="AB26" s="596"/>
      <c r="AC26" s="596"/>
      <c r="AD26" s="597">
        <v>3287</v>
      </c>
      <c r="AE26" s="597"/>
      <c r="AF26" s="597"/>
      <c r="AG26" s="597"/>
      <c r="AH26" s="597"/>
      <c r="AI26" s="597"/>
      <c r="AJ26" s="597"/>
      <c r="AK26" s="597"/>
      <c r="AL26" s="598">
        <v>0</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5778071</v>
      </c>
      <c r="CS26" s="594"/>
      <c r="CT26" s="594"/>
      <c r="CU26" s="594"/>
      <c r="CV26" s="594"/>
      <c r="CW26" s="594"/>
      <c r="CX26" s="594"/>
      <c r="CY26" s="595"/>
      <c r="CZ26" s="627">
        <v>12.6</v>
      </c>
      <c r="DA26" s="628"/>
      <c r="DB26" s="628"/>
      <c r="DC26" s="629"/>
      <c r="DD26" s="602">
        <v>5214105</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19"/>
      <c r="DY26" s="619"/>
      <c r="DZ26" s="619"/>
      <c r="EA26" s="619"/>
      <c r="EB26" s="619"/>
      <c r="EC26" s="620"/>
    </row>
    <row r="27" spans="2:133" ht="11.25" customHeight="1" x14ac:dyDescent="0.15">
      <c r="B27" s="590" t="s">
        <v>280</v>
      </c>
      <c r="C27" s="591"/>
      <c r="D27" s="591"/>
      <c r="E27" s="591"/>
      <c r="F27" s="591"/>
      <c r="G27" s="591"/>
      <c r="H27" s="591"/>
      <c r="I27" s="591"/>
      <c r="J27" s="591"/>
      <c r="K27" s="591"/>
      <c r="L27" s="591"/>
      <c r="M27" s="591"/>
      <c r="N27" s="591"/>
      <c r="O27" s="591"/>
      <c r="P27" s="591"/>
      <c r="Q27" s="592"/>
      <c r="R27" s="593">
        <v>2889055</v>
      </c>
      <c r="S27" s="594"/>
      <c r="T27" s="594"/>
      <c r="U27" s="594"/>
      <c r="V27" s="594"/>
      <c r="W27" s="594"/>
      <c r="X27" s="594"/>
      <c r="Y27" s="595"/>
      <c r="Z27" s="596">
        <v>6.1</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14379160</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7489704</v>
      </c>
      <c r="CS27" s="625"/>
      <c r="CT27" s="625"/>
      <c r="CU27" s="625"/>
      <c r="CV27" s="625"/>
      <c r="CW27" s="625"/>
      <c r="CX27" s="625"/>
      <c r="CY27" s="626"/>
      <c r="CZ27" s="627">
        <v>16.3</v>
      </c>
      <c r="DA27" s="628"/>
      <c r="DB27" s="628"/>
      <c r="DC27" s="629"/>
      <c r="DD27" s="602">
        <v>2434758</v>
      </c>
      <c r="DE27" s="625"/>
      <c r="DF27" s="625"/>
      <c r="DG27" s="625"/>
      <c r="DH27" s="625"/>
      <c r="DI27" s="625"/>
      <c r="DJ27" s="625"/>
      <c r="DK27" s="626"/>
      <c r="DL27" s="602">
        <v>2132919</v>
      </c>
      <c r="DM27" s="625"/>
      <c r="DN27" s="625"/>
      <c r="DO27" s="625"/>
      <c r="DP27" s="625"/>
      <c r="DQ27" s="625"/>
      <c r="DR27" s="625"/>
      <c r="DS27" s="625"/>
      <c r="DT27" s="625"/>
      <c r="DU27" s="625"/>
      <c r="DV27" s="626"/>
      <c r="DW27" s="598">
        <v>7.4</v>
      </c>
      <c r="DX27" s="619"/>
      <c r="DY27" s="619"/>
      <c r="DZ27" s="619"/>
      <c r="EA27" s="619"/>
      <c r="EB27" s="619"/>
      <c r="EC27" s="620"/>
    </row>
    <row r="28" spans="2:133" ht="11.25" customHeight="1" x14ac:dyDescent="0.15">
      <c r="B28" s="590" t="s">
        <v>283</v>
      </c>
      <c r="C28" s="591"/>
      <c r="D28" s="591"/>
      <c r="E28" s="591"/>
      <c r="F28" s="591"/>
      <c r="G28" s="591"/>
      <c r="H28" s="591"/>
      <c r="I28" s="591"/>
      <c r="J28" s="591"/>
      <c r="K28" s="591"/>
      <c r="L28" s="591"/>
      <c r="M28" s="591"/>
      <c r="N28" s="591"/>
      <c r="O28" s="591"/>
      <c r="P28" s="591"/>
      <c r="Q28" s="592"/>
      <c r="R28" s="593">
        <v>1024378</v>
      </c>
      <c r="S28" s="594"/>
      <c r="T28" s="594"/>
      <c r="U28" s="594"/>
      <c r="V28" s="594"/>
      <c r="W28" s="594"/>
      <c r="X28" s="594"/>
      <c r="Y28" s="595"/>
      <c r="Z28" s="596">
        <v>2.2000000000000002</v>
      </c>
      <c r="AA28" s="596"/>
      <c r="AB28" s="596"/>
      <c r="AC28" s="596"/>
      <c r="AD28" s="597">
        <v>31039</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6660304</v>
      </c>
      <c r="CS28" s="594"/>
      <c r="CT28" s="594"/>
      <c r="CU28" s="594"/>
      <c r="CV28" s="594"/>
      <c r="CW28" s="594"/>
      <c r="CX28" s="594"/>
      <c r="CY28" s="595"/>
      <c r="CZ28" s="627">
        <v>14.5</v>
      </c>
      <c r="DA28" s="628"/>
      <c r="DB28" s="628"/>
      <c r="DC28" s="629"/>
      <c r="DD28" s="602">
        <v>6621863</v>
      </c>
      <c r="DE28" s="594"/>
      <c r="DF28" s="594"/>
      <c r="DG28" s="594"/>
      <c r="DH28" s="594"/>
      <c r="DI28" s="594"/>
      <c r="DJ28" s="594"/>
      <c r="DK28" s="595"/>
      <c r="DL28" s="602">
        <v>6618000</v>
      </c>
      <c r="DM28" s="594"/>
      <c r="DN28" s="594"/>
      <c r="DO28" s="594"/>
      <c r="DP28" s="594"/>
      <c r="DQ28" s="594"/>
      <c r="DR28" s="594"/>
      <c r="DS28" s="594"/>
      <c r="DT28" s="594"/>
      <c r="DU28" s="594"/>
      <c r="DV28" s="595"/>
      <c r="DW28" s="598">
        <v>23</v>
      </c>
      <c r="DX28" s="619"/>
      <c r="DY28" s="619"/>
      <c r="DZ28" s="619"/>
      <c r="EA28" s="619"/>
      <c r="EB28" s="619"/>
      <c r="EC28" s="620"/>
    </row>
    <row r="29" spans="2:133" ht="11.25" customHeight="1" x14ac:dyDescent="0.15">
      <c r="B29" s="590" t="s">
        <v>285</v>
      </c>
      <c r="C29" s="591"/>
      <c r="D29" s="591"/>
      <c r="E29" s="591"/>
      <c r="F29" s="591"/>
      <c r="G29" s="591"/>
      <c r="H29" s="591"/>
      <c r="I29" s="591"/>
      <c r="J29" s="591"/>
      <c r="K29" s="591"/>
      <c r="L29" s="591"/>
      <c r="M29" s="591"/>
      <c r="N29" s="591"/>
      <c r="O29" s="591"/>
      <c r="P29" s="591"/>
      <c r="Q29" s="592"/>
      <c r="R29" s="593">
        <v>25448</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6659840</v>
      </c>
      <c r="CS29" s="625"/>
      <c r="CT29" s="625"/>
      <c r="CU29" s="625"/>
      <c r="CV29" s="625"/>
      <c r="CW29" s="625"/>
      <c r="CX29" s="625"/>
      <c r="CY29" s="626"/>
      <c r="CZ29" s="627">
        <v>14.5</v>
      </c>
      <c r="DA29" s="628"/>
      <c r="DB29" s="628"/>
      <c r="DC29" s="629"/>
      <c r="DD29" s="602">
        <v>6621399</v>
      </c>
      <c r="DE29" s="625"/>
      <c r="DF29" s="625"/>
      <c r="DG29" s="625"/>
      <c r="DH29" s="625"/>
      <c r="DI29" s="625"/>
      <c r="DJ29" s="625"/>
      <c r="DK29" s="626"/>
      <c r="DL29" s="602">
        <v>6617536</v>
      </c>
      <c r="DM29" s="625"/>
      <c r="DN29" s="625"/>
      <c r="DO29" s="625"/>
      <c r="DP29" s="625"/>
      <c r="DQ29" s="625"/>
      <c r="DR29" s="625"/>
      <c r="DS29" s="625"/>
      <c r="DT29" s="625"/>
      <c r="DU29" s="625"/>
      <c r="DV29" s="626"/>
      <c r="DW29" s="598">
        <v>23</v>
      </c>
      <c r="DX29" s="619"/>
      <c r="DY29" s="619"/>
      <c r="DZ29" s="619"/>
      <c r="EA29" s="619"/>
      <c r="EB29" s="619"/>
      <c r="EC29" s="620"/>
    </row>
    <row r="30" spans="2:133" ht="11.25" customHeight="1" x14ac:dyDescent="0.15">
      <c r="B30" s="590" t="s">
        <v>290</v>
      </c>
      <c r="C30" s="591"/>
      <c r="D30" s="591"/>
      <c r="E30" s="591"/>
      <c r="F30" s="591"/>
      <c r="G30" s="591"/>
      <c r="H30" s="591"/>
      <c r="I30" s="591"/>
      <c r="J30" s="591"/>
      <c r="K30" s="591"/>
      <c r="L30" s="591"/>
      <c r="M30" s="591"/>
      <c r="N30" s="591"/>
      <c r="O30" s="591"/>
      <c r="P30" s="591"/>
      <c r="Q30" s="592"/>
      <c r="R30" s="593">
        <v>1462146</v>
      </c>
      <c r="S30" s="594"/>
      <c r="T30" s="594"/>
      <c r="U30" s="594"/>
      <c r="V30" s="594"/>
      <c r="W30" s="594"/>
      <c r="X30" s="594"/>
      <c r="Y30" s="595"/>
      <c r="Z30" s="596">
        <v>3.1</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98.5</v>
      </c>
      <c r="BH30" s="652"/>
      <c r="BI30" s="652"/>
      <c r="BJ30" s="652"/>
      <c r="BK30" s="652"/>
      <c r="BL30" s="652"/>
      <c r="BM30" s="588">
        <v>92.9</v>
      </c>
      <c r="BN30" s="652"/>
      <c r="BO30" s="652"/>
      <c r="BP30" s="652"/>
      <c r="BQ30" s="653"/>
      <c r="BR30" s="651">
        <v>98.4</v>
      </c>
      <c r="BS30" s="652"/>
      <c r="BT30" s="652"/>
      <c r="BU30" s="652"/>
      <c r="BV30" s="652"/>
      <c r="BW30" s="652"/>
      <c r="BX30" s="588">
        <v>92.2</v>
      </c>
      <c r="BY30" s="652"/>
      <c r="BZ30" s="652"/>
      <c r="CA30" s="652"/>
      <c r="CB30" s="653"/>
      <c r="CD30" s="656"/>
      <c r="CE30" s="657"/>
      <c r="CF30" s="607" t="s">
        <v>293</v>
      </c>
      <c r="CG30" s="608"/>
      <c r="CH30" s="608"/>
      <c r="CI30" s="608"/>
      <c r="CJ30" s="608"/>
      <c r="CK30" s="608"/>
      <c r="CL30" s="608"/>
      <c r="CM30" s="608"/>
      <c r="CN30" s="608"/>
      <c r="CO30" s="608"/>
      <c r="CP30" s="608"/>
      <c r="CQ30" s="609"/>
      <c r="CR30" s="593">
        <v>5958394</v>
      </c>
      <c r="CS30" s="594"/>
      <c r="CT30" s="594"/>
      <c r="CU30" s="594"/>
      <c r="CV30" s="594"/>
      <c r="CW30" s="594"/>
      <c r="CX30" s="594"/>
      <c r="CY30" s="595"/>
      <c r="CZ30" s="627">
        <v>13</v>
      </c>
      <c r="DA30" s="628"/>
      <c r="DB30" s="628"/>
      <c r="DC30" s="629"/>
      <c r="DD30" s="602">
        <v>5920727</v>
      </c>
      <c r="DE30" s="594"/>
      <c r="DF30" s="594"/>
      <c r="DG30" s="594"/>
      <c r="DH30" s="594"/>
      <c r="DI30" s="594"/>
      <c r="DJ30" s="594"/>
      <c r="DK30" s="595"/>
      <c r="DL30" s="602">
        <v>5917911</v>
      </c>
      <c r="DM30" s="594"/>
      <c r="DN30" s="594"/>
      <c r="DO30" s="594"/>
      <c r="DP30" s="594"/>
      <c r="DQ30" s="594"/>
      <c r="DR30" s="594"/>
      <c r="DS30" s="594"/>
      <c r="DT30" s="594"/>
      <c r="DU30" s="594"/>
      <c r="DV30" s="595"/>
      <c r="DW30" s="598">
        <v>20.6</v>
      </c>
      <c r="DX30" s="619"/>
      <c r="DY30" s="619"/>
      <c r="DZ30" s="619"/>
      <c r="EA30" s="619"/>
      <c r="EB30" s="619"/>
      <c r="EC30" s="620"/>
    </row>
    <row r="31" spans="2:133" ht="11.25" customHeight="1" x14ac:dyDescent="0.15">
      <c r="B31" s="590" t="s">
        <v>294</v>
      </c>
      <c r="C31" s="591"/>
      <c r="D31" s="591"/>
      <c r="E31" s="591"/>
      <c r="F31" s="591"/>
      <c r="G31" s="591"/>
      <c r="H31" s="591"/>
      <c r="I31" s="591"/>
      <c r="J31" s="591"/>
      <c r="K31" s="591"/>
      <c r="L31" s="591"/>
      <c r="M31" s="591"/>
      <c r="N31" s="591"/>
      <c r="O31" s="591"/>
      <c r="P31" s="591"/>
      <c r="Q31" s="592"/>
      <c r="R31" s="593">
        <v>1453539</v>
      </c>
      <c r="S31" s="594"/>
      <c r="T31" s="594"/>
      <c r="U31" s="594"/>
      <c r="V31" s="594"/>
      <c r="W31" s="594"/>
      <c r="X31" s="594"/>
      <c r="Y31" s="595"/>
      <c r="Z31" s="596">
        <v>3.1</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98.8</v>
      </c>
      <c r="BH31" s="625"/>
      <c r="BI31" s="625"/>
      <c r="BJ31" s="625"/>
      <c r="BK31" s="625"/>
      <c r="BL31" s="625"/>
      <c r="BM31" s="599">
        <v>94.6</v>
      </c>
      <c r="BN31" s="649"/>
      <c r="BO31" s="649"/>
      <c r="BP31" s="649"/>
      <c r="BQ31" s="650"/>
      <c r="BR31" s="648">
        <v>98.6</v>
      </c>
      <c r="BS31" s="625"/>
      <c r="BT31" s="625"/>
      <c r="BU31" s="625"/>
      <c r="BV31" s="625"/>
      <c r="BW31" s="625"/>
      <c r="BX31" s="599">
        <v>94</v>
      </c>
      <c r="BY31" s="649"/>
      <c r="BZ31" s="649"/>
      <c r="CA31" s="649"/>
      <c r="CB31" s="650"/>
      <c r="CD31" s="656"/>
      <c r="CE31" s="657"/>
      <c r="CF31" s="607" t="s">
        <v>297</v>
      </c>
      <c r="CG31" s="608"/>
      <c r="CH31" s="608"/>
      <c r="CI31" s="608"/>
      <c r="CJ31" s="608"/>
      <c r="CK31" s="608"/>
      <c r="CL31" s="608"/>
      <c r="CM31" s="608"/>
      <c r="CN31" s="608"/>
      <c r="CO31" s="608"/>
      <c r="CP31" s="608"/>
      <c r="CQ31" s="609"/>
      <c r="CR31" s="593">
        <v>701446</v>
      </c>
      <c r="CS31" s="625"/>
      <c r="CT31" s="625"/>
      <c r="CU31" s="625"/>
      <c r="CV31" s="625"/>
      <c r="CW31" s="625"/>
      <c r="CX31" s="625"/>
      <c r="CY31" s="626"/>
      <c r="CZ31" s="627">
        <v>1.5</v>
      </c>
      <c r="DA31" s="628"/>
      <c r="DB31" s="628"/>
      <c r="DC31" s="629"/>
      <c r="DD31" s="602">
        <v>700672</v>
      </c>
      <c r="DE31" s="625"/>
      <c r="DF31" s="625"/>
      <c r="DG31" s="625"/>
      <c r="DH31" s="625"/>
      <c r="DI31" s="625"/>
      <c r="DJ31" s="625"/>
      <c r="DK31" s="626"/>
      <c r="DL31" s="602">
        <v>699625</v>
      </c>
      <c r="DM31" s="625"/>
      <c r="DN31" s="625"/>
      <c r="DO31" s="625"/>
      <c r="DP31" s="625"/>
      <c r="DQ31" s="625"/>
      <c r="DR31" s="625"/>
      <c r="DS31" s="625"/>
      <c r="DT31" s="625"/>
      <c r="DU31" s="625"/>
      <c r="DV31" s="626"/>
      <c r="DW31" s="598">
        <v>2.4</v>
      </c>
      <c r="DX31" s="619"/>
      <c r="DY31" s="619"/>
      <c r="DZ31" s="619"/>
      <c r="EA31" s="619"/>
      <c r="EB31" s="619"/>
      <c r="EC31" s="620"/>
    </row>
    <row r="32" spans="2:133" ht="11.25" customHeight="1" x14ac:dyDescent="0.15">
      <c r="B32" s="590" t="s">
        <v>298</v>
      </c>
      <c r="C32" s="591"/>
      <c r="D32" s="591"/>
      <c r="E32" s="591"/>
      <c r="F32" s="591"/>
      <c r="G32" s="591"/>
      <c r="H32" s="591"/>
      <c r="I32" s="591"/>
      <c r="J32" s="591"/>
      <c r="K32" s="591"/>
      <c r="L32" s="591"/>
      <c r="M32" s="591"/>
      <c r="N32" s="591"/>
      <c r="O32" s="591"/>
      <c r="P32" s="591"/>
      <c r="Q32" s="592"/>
      <c r="R32" s="593">
        <v>650784</v>
      </c>
      <c r="S32" s="594"/>
      <c r="T32" s="594"/>
      <c r="U32" s="594"/>
      <c r="V32" s="594"/>
      <c r="W32" s="594"/>
      <c r="X32" s="594"/>
      <c r="Y32" s="595"/>
      <c r="Z32" s="596">
        <v>1.4</v>
      </c>
      <c r="AA32" s="596"/>
      <c r="AB32" s="596"/>
      <c r="AC32" s="596"/>
      <c r="AD32" s="597">
        <v>13739</v>
      </c>
      <c r="AE32" s="597"/>
      <c r="AF32" s="597"/>
      <c r="AG32" s="597"/>
      <c r="AH32" s="597"/>
      <c r="AI32" s="597"/>
      <c r="AJ32" s="597"/>
      <c r="AK32" s="597"/>
      <c r="AL32" s="598">
        <v>0.1</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98.3</v>
      </c>
      <c r="BH32" s="661"/>
      <c r="BI32" s="661"/>
      <c r="BJ32" s="661"/>
      <c r="BK32" s="661"/>
      <c r="BL32" s="661"/>
      <c r="BM32" s="662">
        <v>91.8</v>
      </c>
      <c r="BN32" s="661"/>
      <c r="BO32" s="661"/>
      <c r="BP32" s="661"/>
      <c r="BQ32" s="663"/>
      <c r="BR32" s="660">
        <v>98.2</v>
      </c>
      <c r="BS32" s="661"/>
      <c r="BT32" s="661"/>
      <c r="BU32" s="661"/>
      <c r="BV32" s="661"/>
      <c r="BW32" s="661"/>
      <c r="BX32" s="662">
        <v>90.5</v>
      </c>
      <c r="BY32" s="661"/>
      <c r="BZ32" s="661"/>
      <c r="CA32" s="661"/>
      <c r="CB32" s="663"/>
      <c r="CD32" s="658"/>
      <c r="CE32" s="659"/>
      <c r="CF32" s="607" t="s">
        <v>300</v>
      </c>
      <c r="CG32" s="608"/>
      <c r="CH32" s="608"/>
      <c r="CI32" s="608"/>
      <c r="CJ32" s="608"/>
      <c r="CK32" s="608"/>
      <c r="CL32" s="608"/>
      <c r="CM32" s="608"/>
      <c r="CN32" s="608"/>
      <c r="CO32" s="608"/>
      <c r="CP32" s="608"/>
      <c r="CQ32" s="609"/>
      <c r="CR32" s="593">
        <v>464</v>
      </c>
      <c r="CS32" s="594"/>
      <c r="CT32" s="594"/>
      <c r="CU32" s="594"/>
      <c r="CV32" s="594"/>
      <c r="CW32" s="594"/>
      <c r="CX32" s="594"/>
      <c r="CY32" s="595"/>
      <c r="CZ32" s="627">
        <v>0</v>
      </c>
      <c r="DA32" s="628"/>
      <c r="DB32" s="628"/>
      <c r="DC32" s="629"/>
      <c r="DD32" s="602">
        <v>464</v>
      </c>
      <c r="DE32" s="594"/>
      <c r="DF32" s="594"/>
      <c r="DG32" s="594"/>
      <c r="DH32" s="594"/>
      <c r="DI32" s="594"/>
      <c r="DJ32" s="594"/>
      <c r="DK32" s="595"/>
      <c r="DL32" s="602">
        <v>464</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301</v>
      </c>
      <c r="C33" s="591"/>
      <c r="D33" s="591"/>
      <c r="E33" s="591"/>
      <c r="F33" s="591"/>
      <c r="G33" s="591"/>
      <c r="H33" s="591"/>
      <c r="I33" s="591"/>
      <c r="J33" s="591"/>
      <c r="K33" s="591"/>
      <c r="L33" s="591"/>
      <c r="M33" s="591"/>
      <c r="N33" s="591"/>
      <c r="O33" s="591"/>
      <c r="P33" s="591"/>
      <c r="Q33" s="592"/>
      <c r="R33" s="593">
        <v>5205100</v>
      </c>
      <c r="S33" s="594"/>
      <c r="T33" s="594"/>
      <c r="U33" s="594"/>
      <c r="V33" s="594"/>
      <c r="W33" s="594"/>
      <c r="X33" s="594"/>
      <c r="Y33" s="595"/>
      <c r="Z33" s="596">
        <v>11.1</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16261284</v>
      </c>
      <c r="CS33" s="625"/>
      <c r="CT33" s="625"/>
      <c r="CU33" s="625"/>
      <c r="CV33" s="625"/>
      <c r="CW33" s="625"/>
      <c r="CX33" s="625"/>
      <c r="CY33" s="626"/>
      <c r="CZ33" s="627">
        <v>35.4</v>
      </c>
      <c r="DA33" s="628"/>
      <c r="DB33" s="628"/>
      <c r="DC33" s="629"/>
      <c r="DD33" s="602">
        <v>13562353</v>
      </c>
      <c r="DE33" s="625"/>
      <c r="DF33" s="625"/>
      <c r="DG33" s="625"/>
      <c r="DH33" s="625"/>
      <c r="DI33" s="625"/>
      <c r="DJ33" s="625"/>
      <c r="DK33" s="626"/>
      <c r="DL33" s="602">
        <v>10580771</v>
      </c>
      <c r="DM33" s="625"/>
      <c r="DN33" s="625"/>
      <c r="DO33" s="625"/>
      <c r="DP33" s="625"/>
      <c r="DQ33" s="625"/>
      <c r="DR33" s="625"/>
      <c r="DS33" s="625"/>
      <c r="DT33" s="625"/>
      <c r="DU33" s="625"/>
      <c r="DV33" s="626"/>
      <c r="DW33" s="598">
        <v>36.799999999999997</v>
      </c>
      <c r="DX33" s="619"/>
      <c r="DY33" s="619"/>
      <c r="DZ33" s="619"/>
      <c r="EA33" s="619"/>
      <c r="EB33" s="619"/>
      <c r="EC33" s="620"/>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6412747</v>
      </c>
      <c r="CS34" s="594"/>
      <c r="CT34" s="594"/>
      <c r="CU34" s="594"/>
      <c r="CV34" s="594"/>
      <c r="CW34" s="594"/>
      <c r="CX34" s="594"/>
      <c r="CY34" s="595"/>
      <c r="CZ34" s="627">
        <v>13.9</v>
      </c>
      <c r="DA34" s="628"/>
      <c r="DB34" s="628"/>
      <c r="DC34" s="629"/>
      <c r="DD34" s="602">
        <v>5445964</v>
      </c>
      <c r="DE34" s="594"/>
      <c r="DF34" s="594"/>
      <c r="DG34" s="594"/>
      <c r="DH34" s="594"/>
      <c r="DI34" s="594"/>
      <c r="DJ34" s="594"/>
      <c r="DK34" s="595"/>
      <c r="DL34" s="602">
        <v>4779100</v>
      </c>
      <c r="DM34" s="594"/>
      <c r="DN34" s="594"/>
      <c r="DO34" s="594"/>
      <c r="DP34" s="594"/>
      <c r="DQ34" s="594"/>
      <c r="DR34" s="594"/>
      <c r="DS34" s="594"/>
      <c r="DT34" s="594"/>
      <c r="DU34" s="594"/>
      <c r="DV34" s="595"/>
      <c r="DW34" s="598">
        <v>16.600000000000001</v>
      </c>
      <c r="DX34" s="619"/>
      <c r="DY34" s="619"/>
      <c r="DZ34" s="619"/>
      <c r="EA34" s="619"/>
      <c r="EB34" s="619"/>
      <c r="EC34" s="620"/>
    </row>
    <row r="35" spans="2:133" ht="11.25" customHeight="1" x14ac:dyDescent="0.15">
      <c r="B35" s="590" t="s">
        <v>307</v>
      </c>
      <c r="C35" s="591"/>
      <c r="D35" s="591"/>
      <c r="E35" s="591"/>
      <c r="F35" s="591"/>
      <c r="G35" s="591"/>
      <c r="H35" s="591"/>
      <c r="I35" s="591"/>
      <c r="J35" s="591"/>
      <c r="K35" s="591"/>
      <c r="L35" s="591"/>
      <c r="M35" s="591"/>
      <c r="N35" s="591"/>
      <c r="O35" s="591"/>
      <c r="P35" s="591"/>
      <c r="Q35" s="592"/>
      <c r="R35" s="593">
        <v>2258700</v>
      </c>
      <c r="S35" s="594"/>
      <c r="T35" s="594"/>
      <c r="U35" s="594"/>
      <c r="V35" s="594"/>
      <c r="W35" s="594"/>
      <c r="X35" s="594"/>
      <c r="Y35" s="595"/>
      <c r="Z35" s="596">
        <v>4.8</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5093370</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451518</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578630</v>
      </c>
      <c r="CS35" s="625"/>
      <c r="CT35" s="625"/>
      <c r="CU35" s="625"/>
      <c r="CV35" s="625"/>
      <c r="CW35" s="625"/>
      <c r="CX35" s="625"/>
      <c r="CY35" s="626"/>
      <c r="CZ35" s="627">
        <v>1.3</v>
      </c>
      <c r="DA35" s="628"/>
      <c r="DB35" s="628"/>
      <c r="DC35" s="629"/>
      <c r="DD35" s="602">
        <v>487035</v>
      </c>
      <c r="DE35" s="625"/>
      <c r="DF35" s="625"/>
      <c r="DG35" s="625"/>
      <c r="DH35" s="625"/>
      <c r="DI35" s="625"/>
      <c r="DJ35" s="625"/>
      <c r="DK35" s="626"/>
      <c r="DL35" s="602">
        <v>456050</v>
      </c>
      <c r="DM35" s="625"/>
      <c r="DN35" s="625"/>
      <c r="DO35" s="625"/>
      <c r="DP35" s="625"/>
      <c r="DQ35" s="625"/>
      <c r="DR35" s="625"/>
      <c r="DS35" s="625"/>
      <c r="DT35" s="625"/>
      <c r="DU35" s="625"/>
      <c r="DV35" s="626"/>
      <c r="DW35" s="598">
        <v>1.6</v>
      </c>
      <c r="DX35" s="619"/>
      <c r="DY35" s="619"/>
      <c r="DZ35" s="619"/>
      <c r="EA35" s="619"/>
      <c r="EB35" s="619"/>
      <c r="EC35" s="620"/>
    </row>
    <row r="36" spans="2:133" ht="11.25" customHeight="1" x14ac:dyDescent="0.15">
      <c r="B36" s="636" t="s">
        <v>311</v>
      </c>
      <c r="C36" s="637"/>
      <c r="D36" s="637"/>
      <c r="E36" s="637"/>
      <c r="F36" s="637"/>
      <c r="G36" s="637"/>
      <c r="H36" s="637"/>
      <c r="I36" s="637"/>
      <c r="J36" s="637"/>
      <c r="K36" s="637"/>
      <c r="L36" s="637"/>
      <c r="M36" s="637"/>
      <c r="N36" s="637"/>
      <c r="O36" s="637"/>
      <c r="P36" s="637"/>
      <c r="Q36" s="638"/>
      <c r="R36" s="665">
        <v>47024983</v>
      </c>
      <c r="S36" s="666"/>
      <c r="T36" s="666"/>
      <c r="U36" s="666"/>
      <c r="V36" s="666"/>
      <c r="W36" s="666"/>
      <c r="X36" s="666"/>
      <c r="Y36" s="667"/>
      <c r="Z36" s="668">
        <v>100</v>
      </c>
      <c r="AA36" s="668"/>
      <c r="AB36" s="668"/>
      <c r="AC36" s="668"/>
      <c r="AD36" s="669">
        <v>26460047</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1243834</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-11599</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4705222</v>
      </c>
      <c r="CS36" s="594"/>
      <c r="CT36" s="594"/>
      <c r="CU36" s="594"/>
      <c r="CV36" s="594"/>
      <c r="CW36" s="594"/>
      <c r="CX36" s="594"/>
      <c r="CY36" s="595"/>
      <c r="CZ36" s="627">
        <v>10.199999999999999</v>
      </c>
      <c r="DA36" s="628"/>
      <c r="DB36" s="628"/>
      <c r="DC36" s="629"/>
      <c r="DD36" s="602">
        <v>3847654</v>
      </c>
      <c r="DE36" s="594"/>
      <c r="DF36" s="594"/>
      <c r="DG36" s="594"/>
      <c r="DH36" s="594"/>
      <c r="DI36" s="594"/>
      <c r="DJ36" s="594"/>
      <c r="DK36" s="595"/>
      <c r="DL36" s="602">
        <v>2990584</v>
      </c>
      <c r="DM36" s="594"/>
      <c r="DN36" s="594"/>
      <c r="DO36" s="594"/>
      <c r="DP36" s="594"/>
      <c r="DQ36" s="594"/>
      <c r="DR36" s="594"/>
      <c r="DS36" s="594"/>
      <c r="DT36" s="594"/>
      <c r="DU36" s="594"/>
      <c r="DV36" s="595"/>
      <c r="DW36" s="598">
        <v>10.4</v>
      </c>
      <c r="DX36" s="619"/>
      <c r="DY36" s="619"/>
      <c r="DZ36" s="619"/>
      <c r="EA36" s="619"/>
      <c r="EB36" s="619"/>
      <c r="EC36" s="620"/>
    </row>
    <row r="37" spans="2:133" ht="11.25" customHeight="1" x14ac:dyDescent="0.15">
      <c r="AQ37" s="672" t="s">
        <v>315</v>
      </c>
      <c r="AR37" s="673"/>
      <c r="AS37" s="673"/>
      <c r="AT37" s="673"/>
      <c r="AU37" s="673"/>
      <c r="AV37" s="673"/>
      <c r="AW37" s="673"/>
      <c r="AX37" s="673"/>
      <c r="AY37" s="674"/>
      <c r="AZ37" s="593">
        <v>1063728</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13520</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187560</v>
      </c>
      <c r="CS37" s="625"/>
      <c r="CT37" s="625"/>
      <c r="CU37" s="625"/>
      <c r="CV37" s="625"/>
      <c r="CW37" s="625"/>
      <c r="CX37" s="625"/>
      <c r="CY37" s="626"/>
      <c r="CZ37" s="627">
        <v>0.4</v>
      </c>
      <c r="DA37" s="628"/>
      <c r="DB37" s="628"/>
      <c r="DC37" s="629"/>
      <c r="DD37" s="602">
        <v>187560</v>
      </c>
      <c r="DE37" s="625"/>
      <c r="DF37" s="625"/>
      <c r="DG37" s="625"/>
      <c r="DH37" s="625"/>
      <c r="DI37" s="625"/>
      <c r="DJ37" s="625"/>
      <c r="DK37" s="626"/>
      <c r="DL37" s="602">
        <v>182564</v>
      </c>
      <c r="DM37" s="625"/>
      <c r="DN37" s="625"/>
      <c r="DO37" s="625"/>
      <c r="DP37" s="625"/>
      <c r="DQ37" s="625"/>
      <c r="DR37" s="625"/>
      <c r="DS37" s="625"/>
      <c r="DT37" s="625"/>
      <c r="DU37" s="625"/>
      <c r="DV37" s="626"/>
      <c r="DW37" s="598">
        <v>0.6</v>
      </c>
      <c r="DX37" s="619"/>
      <c r="DY37" s="619"/>
      <c r="DZ37" s="619"/>
      <c r="EA37" s="619"/>
      <c r="EB37" s="619"/>
      <c r="EC37" s="620"/>
    </row>
    <row r="38" spans="2:133" ht="11.25" customHeight="1" x14ac:dyDescent="0.15">
      <c r="AQ38" s="672" t="s">
        <v>318</v>
      </c>
      <c r="AR38" s="673"/>
      <c r="AS38" s="673"/>
      <c r="AT38" s="673"/>
      <c r="AU38" s="673"/>
      <c r="AV38" s="673"/>
      <c r="AW38" s="673"/>
      <c r="AX38" s="673"/>
      <c r="AY38" s="674"/>
      <c r="AZ38" s="593">
        <v>433553</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22450</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3317098</v>
      </c>
      <c r="CS38" s="594"/>
      <c r="CT38" s="594"/>
      <c r="CU38" s="594"/>
      <c r="CV38" s="594"/>
      <c r="CW38" s="594"/>
      <c r="CX38" s="594"/>
      <c r="CY38" s="595"/>
      <c r="CZ38" s="627">
        <v>7.2</v>
      </c>
      <c r="DA38" s="628"/>
      <c r="DB38" s="628"/>
      <c r="DC38" s="629"/>
      <c r="DD38" s="602">
        <v>2880317</v>
      </c>
      <c r="DE38" s="594"/>
      <c r="DF38" s="594"/>
      <c r="DG38" s="594"/>
      <c r="DH38" s="594"/>
      <c r="DI38" s="594"/>
      <c r="DJ38" s="594"/>
      <c r="DK38" s="595"/>
      <c r="DL38" s="602">
        <v>2355037</v>
      </c>
      <c r="DM38" s="594"/>
      <c r="DN38" s="594"/>
      <c r="DO38" s="594"/>
      <c r="DP38" s="594"/>
      <c r="DQ38" s="594"/>
      <c r="DR38" s="594"/>
      <c r="DS38" s="594"/>
      <c r="DT38" s="594"/>
      <c r="DU38" s="594"/>
      <c r="DV38" s="595"/>
      <c r="DW38" s="598">
        <v>8.1999999999999993</v>
      </c>
      <c r="DX38" s="619"/>
      <c r="DY38" s="619"/>
      <c r="DZ38" s="619"/>
      <c r="EA38" s="619"/>
      <c r="EB38" s="619"/>
      <c r="EC38" s="620"/>
    </row>
    <row r="39" spans="2:133" ht="11.25" customHeight="1" x14ac:dyDescent="0.15">
      <c r="AQ39" s="672" t="s">
        <v>321</v>
      </c>
      <c r="AR39" s="673"/>
      <c r="AS39" s="673"/>
      <c r="AT39" s="673"/>
      <c r="AU39" s="673"/>
      <c r="AV39" s="673"/>
      <c r="AW39" s="673"/>
      <c r="AX39" s="673"/>
      <c r="AY39" s="674"/>
      <c r="AZ39" s="593">
        <v>30869</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79</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1051487</v>
      </c>
      <c r="CS39" s="625"/>
      <c r="CT39" s="625"/>
      <c r="CU39" s="625"/>
      <c r="CV39" s="625"/>
      <c r="CW39" s="625"/>
      <c r="CX39" s="625"/>
      <c r="CY39" s="626"/>
      <c r="CZ39" s="627">
        <v>2.2999999999999998</v>
      </c>
      <c r="DA39" s="628"/>
      <c r="DB39" s="628"/>
      <c r="DC39" s="629"/>
      <c r="DD39" s="602">
        <v>901383</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438179</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95</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196100</v>
      </c>
      <c r="CS40" s="594"/>
      <c r="CT40" s="594"/>
      <c r="CU40" s="594"/>
      <c r="CV40" s="594"/>
      <c r="CW40" s="594"/>
      <c r="CX40" s="594"/>
      <c r="CY40" s="595"/>
      <c r="CZ40" s="627">
        <v>0.4</v>
      </c>
      <c r="DA40" s="628"/>
      <c r="DB40" s="628"/>
      <c r="DC40" s="629"/>
      <c r="DD40" s="602" t="s">
        <v>221</v>
      </c>
      <c r="DE40" s="594"/>
      <c r="DF40" s="594"/>
      <c r="DG40" s="594"/>
      <c r="DH40" s="594"/>
      <c r="DI40" s="594"/>
      <c r="DJ40" s="594"/>
      <c r="DK40" s="595"/>
      <c r="DL40" s="602" t="s">
        <v>221</v>
      </c>
      <c r="DM40" s="594"/>
      <c r="DN40" s="594"/>
      <c r="DO40" s="594"/>
      <c r="DP40" s="594"/>
      <c r="DQ40" s="594"/>
      <c r="DR40" s="594"/>
      <c r="DS40" s="594"/>
      <c r="DT40" s="594"/>
      <c r="DU40" s="594"/>
      <c r="DV40" s="595"/>
      <c r="DW40" s="598" t="s">
        <v>221</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1883207</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310</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209</v>
      </c>
      <c r="CS41" s="625"/>
      <c r="CT41" s="625"/>
      <c r="CU41" s="625"/>
      <c r="CV41" s="625"/>
      <c r="CW41" s="625"/>
      <c r="CX41" s="625"/>
      <c r="CY41" s="626"/>
      <c r="CZ41" s="627" t="s">
        <v>209</v>
      </c>
      <c r="DA41" s="628"/>
      <c r="DB41" s="628"/>
      <c r="DC41" s="629"/>
      <c r="DD41" s="602" t="s">
        <v>209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6840637</v>
      </c>
      <c r="CS42" s="594"/>
      <c r="CT42" s="594"/>
      <c r="CU42" s="594"/>
      <c r="CV42" s="594"/>
      <c r="CW42" s="594"/>
      <c r="CX42" s="594"/>
      <c r="CY42" s="595"/>
      <c r="CZ42" s="627">
        <v>14.9</v>
      </c>
      <c r="DA42" s="676"/>
      <c r="DB42" s="676"/>
      <c r="DC42" s="677"/>
      <c r="DD42" s="602">
        <v>2151866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119100</v>
      </c>
      <c r="CS43" s="625"/>
      <c r="CT43" s="625"/>
      <c r="CU43" s="625"/>
      <c r="CV43" s="625"/>
      <c r="CW43" s="625"/>
      <c r="CX43" s="625"/>
      <c r="CY43" s="626"/>
      <c r="CZ43" s="627">
        <v>0.3</v>
      </c>
      <c r="DA43" s="628"/>
      <c r="DB43" s="628"/>
      <c r="DC43" s="629"/>
      <c r="DD43" s="602">
        <v>87053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288</v>
      </c>
      <c r="CE44" s="700"/>
      <c r="CF44" s="590" t="s">
        <v>336</v>
      </c>
      <c r="CG44" s="591"/>
      <c r="CH44" s="591"/>
      <c r="CI44" s="591"/>
      <c r="CJ44" s="591"/>
      <c r="CK44" s="591"/>
      <c r="CL44" s="591"/>
      <c r="CM44" s="591"/>
      <c r="CN44" s="591"/>
      <c r="CO44" s="591"/>
      <c r="CP44" s="591"/>
      <c r="CQ44" s="592"/>
      <c r="CR44" s="593">
        <v>5987236</v>
      </c>
      <c r="CS44" s="594"/>
      <c r="CT44" s="594"/>
      <c r="CU44" s="594"/>
      <c r="CV44" s="594"/>
      <c r="CW44" s="594"/>
      <c r="CX44" s="594"/>
      <c r="CY44" s="595"/>
      <c r="CZ44" s="627">
        <v>13</v>
      </c>
      <c r="DA44" s="676"/>
      <c r="DB44" s="676"/>
      <c r="DC44" s="677"/>
      <c r="DD44" s="602">
        <v>1806041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2193797</v>
      </c>
      <c r="CS45" s="625"/>
      <c r="CT45" s="625"/>
      <c r="CU45" s="625"/>
      <c r="CV45" s="625"/>
      <c r="CW45" s="625"/>
      <c r="CX45" s="625"/>
      <c r="CY45" s="626"/>
      <c r="CZ45" s="627">
        <v>4.8</v>
      </c>
      <c r="DA45" s="628"/>
      <c r="DB45" s="628"/>
      <c r="DC45" s="629"/>
      <c r="DD45" s="602">
        <v>106532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3743523</v>
      </c>
      <c r="CS46" s="594"/>
      <c r="CT46" s="594"/>
      <c r="CU46" s="594"/>
      <c r="CV46" s="594"/>
      <c r="CW46" s="594"/>
      <c r="CX46" s="594"/>
      <c r="CY46" s="595"/>
      <c r="CZ46" s="627">
        <v>8.1</v>
      </c>
      <c r="DA46" s="676"/>
      <c r="DB46" s="676"/>
      <c r="DC46" s="677"/>
      <c r="DD46" s="602">
        <v>1695393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853401</v>
      </c>
      <c r="CS47" s="625"/>
      <c r="CT47" s="625"/>
      <c r="CU47" s="625"/>
      <c r="CV47" s="625"/>
      <c r="CW47" s="625"/>
      <c r="CX47" s="625"/>
      <c r="CY47" s="626"/>
      <c r="CZ47" s="627">
        <v>1.9</v>
      </c>
      <c r="DA47" s="628"/>
      <c r="DB47" s="628"/>
      <c r="DC47" s="629"/>
      <c r="DD47" s="602">
        <v>345825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45970474</v>
      </c>
      <c r="CS49" s="661"/>
      <c r="CT49" s="661"/>
      <c r="CU49" s="661"/>
      <c r="CV49" s="661"/>
      <c r="CW49" s="661"/>
      <c r="CX49" s="661"/>
      <c r="CY49" s="688"/>
      <c r="CZ49" s="689">
        <v>100</v>
      </c>
      <c r="DA49" s="690"/>
      <c r="DB49" s="690"/>
      <c r="DC49" s="691"/>
      <c r="DD49" s="692">
        <v>32781533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S9" sqref="BS9:CG9"/>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47080</v>
      </c>
      <c r="R7" s="723"/>
      <c r="S7" s="723"/>
      <c r="T7" s="723"/>
      <c r="U7" s="723"/>
      <c r="V7" s="723">
        <v>45925</v>
      </c>
      <c r="W7" s="723"/>
      <c r="X7" s="723"/>
      <c r="Y7" s="723"/>
      <c r="Z7" s="723"/>
      <c r="AA7" s="723">
        <v>1155</v>
      </c>
      <c r="AB7" s="723"/>
      <c r="AC7" s="723"/>
      <c r="AD7" s="723"/>
      <c r="AE7" s="724"/>
      <c r="AF7" s="725">
        <v>692</v>
      </c>
      <c r="AG7" s="726"/>
      <c r="AH7" s="726"/>
      <c r="AI7" s="726"/>
      <c r="AJ7" s="727"/>
      <c r="AK7" s="762">
        <v>22241</v>
      </c>
      <c r="AL7" s="763"/>
      <c r="AM7" s="763"/>
      <c r="AN7" s="763"/>
      <c r="AO7" s="763"/>
      <c r="AP7" s="763">
        <v>56219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557</v>
      </c>
      <c r="BT7" s="767"/>
      <c r="BU7" s="767"/>
      <c r="BV7" s="767"/>
      <c r="BW7" s="767"/>
      <c r="BX7" s="767"/>
      <c r="BY7" s="767"/>
      <c r="BZ7" s="767"/>
      <c r="CA7" s="767"/>
      <c r="CB7" s="767"/>
      <c r="CC7" s="767"/>
      <c r="CD7" s="767"/>
      <c r="CE7" s="767"/>
      <c r="CF7" s="767"/>
      <c r="CG7" s="768"/>
      <c r="CH7" s="759">
        <v>0</v>
      </c>
      <c r="CI7" s="760"/>
      <c r="CJ7" s="760"/>
      <c r="CK7" s="760"/>
      <c r="CL7" s="761"/>
      <c r="CM7" s="759">
        <v>504</v>
      </c>
      <c r="CN7" s="760"/>
      <c r="CO7" s="760"/>
      <c r="CP7" s="760"/>
      <c r="CQ7" s="761"/>
      <c r="CR7" s="759">
        <v>100</v>
      </c>
      <c r="CS7" s="760"/>
      <c r="CT7" s="760"/>
      <c r="CU7" s="760"/>
      <c r="CV7" s="761"/>
      <c r="CW7" s="759">
        <v>19</v>
      </c>
      <c r="CX7" s="760"/>
      <c r="CY7" s="760"/>
      <c r="CZ7" s="760"/>
      <c r="DA7" s="761"/>
      <c r="DB7" s="759" t="s">
        <v>539</v>
      </c>
      <c r="DC7" s="760"/>
      <c r="DD7" s="760"/>
      <c r="DE7" s="760"/>
      <c r="DF7" s="761"/>
      <c r="DG7" s="759" t="s">
        <v>481</v>
      </c>
      <c r="DH7" s="760"/>
      <c r="DI7" s="760"/>
      <c r="DJ7" s="760"/>
      <c r="DK7" s="761"/>
      <c r="DL7" s="759" t="s">
        <v>481</v>
      </c>
      <c r="DM7" s="760"/>
      <c r="DN7" s="760"/>
      <c r="DO7" s="760"/>
      <c r="DP7" s="761"/>
      <c r="DQ7" s="759" t="s">
        <v>481</v>
      </c>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29</v>
      </c>
      <c r="R8" s="747"/>
      <c r="S8" s="747"/>
      <c r="T8" s="747"/>
      <c r="U8" s="747"/>
      <c r="V8" s="747">
        <v>131</v>
      </c>
      <c r="W8" s="747"/>
      <c r="X8" s="747"/>
      <c r="Y8" s="747"/>
      <c r="Z8" s="747"/>
      <c r="AA8" s="747">
        <v>-101</v>
      </c>
      <c r="AB8" s="747"/>
      <c r="AC8" s="747"/>
      <c r="AD8" s="747"/>
      <c r="AE8" s="748"/>
      <c r="AF8" s="749">
        <v>-101</v>
      </c>
      <c r="AG8" s="750"/>
      <c r="AH8" s="750"/>
      <c r="AI8" s="750"/>
      <c r="AJ8" s="751"/>
      <c r="AK8" s="752" t="s">
        <v>539</v>
      </c>
      <c r="AL8" s="753"/>
      <c r="AM8" s="753"/>
      <c r="AN8" s="753"/>
      <c r="AO8" s="753"/>
      <c r="AP8" s="753">
        <v>57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558</v>
      </c>
      <c r="BT8" s="757"/>
      <c r="BU8" s="757"/>
      <c r="BV8" s="757"/>
      <c r="BW8" s="757"/>
      <c r="BX8" s="757"/>
      <c r="BY8" s="757"/>
      <c r="BZ8" s="757"/>
      <c r="CA8" s="757"/>
      <c r="CB8" s="757"/>
      <c r="CC8" s="757"/>
      <c r="CD8" s="757"/>
      <c r="CE8" s="757"/>
      <c r="CF8" s="757"/>
      <c r="CG8" s="758"/>
      <c r="CH8" s="769">
        <v>-16</v>
      </c>
      <c r="CI8" s="770"/>
      <c r="CJ8" s="770"/>
      <c r="CK8" s="770"/>
      <c r="CL8" s="771"/>
      <c r="CM8" s="769">
        <v>351</v>
      </c>
      <c r="CN8" s="770"/>
      <c r="CO8" s="770"/>
      <c r="CP8" s="770"/>
      <c r="CQ8" s="771"/>
      <c r="CR8" s="769">
        <v>204</v>
      </c>
      <c r="CS8" s="770"/>
      <c r="CT8" s="770"/>
      <c r="CU8" s="770"/>
      <c r="CV8" s="771"/>
      <c r="CW8" s="769" t="s">
        <v>539</v>
      </c>
      <c r="CX8" s="770"/>
      <c r="CY8" s="770"/>
      <c r="CZ8" s="770"/>
      <c r="DA8" s="771"/>
      <c r="DB8" s="769" t="s">
        <v>540</v>
      </c>
      <c r="DC8" s="770"/>
      <c r="DD8" s="770"/>
      <c r="DE8" s="770"/>
      <c r="DF8" s="771"/>
      <c r="DG8" s="769" t="s">
        <v>481</v>
      </c>
      <c r="DH8" s="770"/>
      <c r="DI8" s="770"/>
      <c r="DJ8" s="770"/>
      <c r="DK8" s="771"/>
      <c r="DL8" s="769" t="s">
        <v>481</v>
      </c>
      <c r="DM8" s="770"/>
      <c r="DN8" s="770"/>
      <c r="DO8" s="770"/>
      <c r="DP8" s="771"/>
      <c r="DQ8" s="769" t="s">
        <v>481</v>
      </c>
      <c r="DR8" s="770"/>
      <c r="DS8" s="770"/>
      <c r="DT8" s="770"/>
      <c r="DU8" s="771"/>
      <c r="DV8" s="772"/>
      <c r="DW8" s="773"/>
      <c r="DX8" s="773"/>
      <c r="DY8" s="773"/>
      <c r="DZ8" s="774"/>
      <c r="EA8" s="205"/>
    </row>
    <row r="9" spans="1:131" s="206" customFormat="1" ht="26.25" customHeight="1" x14ac:dyDescent="0.15">
      <c r="A9" s="212">
        <v>3</v>
      </c>
      <c r="B9" s="743" t="s">
        <v>366</v>
      </c>
      <c r="C9" s="744"/>
      <c r="D9" s="744"/>
      <c r="E9" s="744"/>
      <c r="F9" s="744"/>
      <c r="G9" s="744"/>
      <c r="H9" s="744"/>
      <c r="I9" s="744"/>
      <c r="J9" s="744"/>
      <c r="K9" s="744"/>
      <c r="L9" s="744"/>
      <c r="M9" s="744"/>
      <c r="N9" s="744"/>
      <c r="O9" s="744"/>
      <c r="P9" s="745"/>
      <c r="Q9" s="746">
        <v>14</v>
      </c>
      <c r="R9" s="747"/>
      <c r="S9" s="747"/>
      <c r="T9" s="747"/>
      <c r="U9" s="747"/>
      <c r="V9" s="747">
        <v>13</v>
      </c>
      <c r="W9" s="747"/>
      <c r="X9" s="747"/>
      <c r="Y9" s="747"/>
      <c r="Z9" s="747"/>
      <c r="AA9" s="747">
        <v>1</v>
      </c>
      <c r="AB9" s="747"/>
      <c r="AC9" s="747"/>
      <c r="AD9" s="747"/>
      <c r="AE9" s="748"/>
      <c r="AF9" s="749">
        <v>1</v>
      </c>
      <c r="AG9" s="750"/>
      <c r="AH9" s="750"/>
      <c r="AI9" s="750"/>
      <c r="AJ9" s="751"/>
      <c r="AK9" s="752" t="s">
        <v>539</v>
      </c>
      <c r="AL9" s="753"/>
      <c r="AM9" s="753"/>
      <c r="AN9" s="753"/>
      <c r="AO9" s="753"/>
      <c r="AP9" s="753" t="s">
        <v>539</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563</v>
      </c>
      <c r="BS9" s="756" t="s">
        <v>559</v>
      </c>
      <c r="BT9" s="757"/>
      <c r="BU9" s="757"/>
      <c r="BV9" s="757"/>
      <c r="BW9" s="757"/>
      <c r="BX9" s="757"/>
      <c r="BY9" s="757"/>
      <c r="BZ9" s="757"/>
      <c r="CA9" s="757"/>
      <c r="CB9" s="757"/>
      <c r="CC9" s="757"/>
      <c r="CD9" s="757"/>
      <c r="CE9" s="757"/>
      <c r="CF9" s="757"/>
      <c r="CG9" s="758"/>
      <c r="CH9" s="769">
        <v>0</v>
      </c>
      <c r="CI9" s="770"/>
      <c r="CJ9" s="770"/>
      <c r="CK9" s="770"/>
      <c r="CL9" s="771"/>
      <c r="CM9" s="769">
        <v>153</v>
      </c>
      <c r="CN9" s="770"/>
      <c r="CO9" s="770"/>
      <c r="CP9" s="770"/>
      <c r="CQ9" s="771"/>
      <c r="CR9" s="769">
        <v>20</v>
      </c>
      <c r="CS9" s="770"/>
      <c r="CT9" s="770"/>
      <c r="CU9" s="770"/>
      <c r="CV9" s="771"/>
      <c r="CW9" s="769" t="s">
        <v>554</v>
      </c>
      <c r="CX9" s="770"/>
      <c r="CY9" s="770"/>
      <c r="CZ9" s="770"/>
      <c r="DA9" s="771"/>
      <c r="DB9" s="769" t="s">
        <v>539</v>
      </c>
      <c r="DC9" s="770"/>
      <c r="DD9" s="770"/>
      <c r="DE9" s="770"/>
      <c r="DF9" s="771"/>
      <c r="DG9" s="769" t="s">
        <v>481</v>
      </c>
      <c r="DH9" s="770"/>
      <c r="DI9" s="770"/>
      <c r="DJ9" s="770"/>
      <c r="DK9" s="771"/>
      <c r="DL9" s="769" t="s">
        <v>481</v>
      </c>
      <c r="DM9" s="770"/>
      <c r="DN9" s="770"/>
      <c r="DO9" s="770"/>
      <c r="DP9" s="771"/>
      <c r="DQ9" s="769" t="s">
        <v>481</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560</v>
      </c>
      <c r="BT10" s="757"/>
      <c r="BU10" s="757"/>
      <c r="BV10" s="757"/>
      <c r="BW10" s="757"/>
      <c r="BX10" s="757"/>
      <c r="BY10" s="757"/>
      <c r="BZ10" s="757"/>
      <c r="CA10" s="757"/>
      <c r="CB10" s="757"/>
      <c r="CC10" s="757"/>
      <c r="CD10" s="757"/>
      <c r="CE10" s="757"/>
      <c r="CF10" s="757"/>
      <c r="CG10" s="758"/>
      <c r="CH10" s="769">
        <v>0</v>
      </c>
      <c r="CI10" s="770"/>
      <c r="CJ10" s="770"/>
      <c r="CK10" s="770"/>
      <c r="CL10" s="771"/>
      <c r="CM10" s="769">
        <v>3</v>
      </c>
      <c r="CN10" s="770"/>
      <c r="CO10" s="770"/>
      <c r="CP10" s="770"/>
      <c r="CQ10" s="771"/>
      <c r="CR10" s="769">
        <v>1</v>
      </c>
      <c r="CS10" s="770"/>
      <c r="CT10" s="770"/>
      <c r="CU10" s="770"/>
      <c r="CV10" s="771"/>
      <c r="CW10" s="769" t="s">
        <v>539</v>
      </c>
      <c r="CX10" s="770"/>
      <c r="CY10" s="770"/>
      <c r="CZ10" s="770"/>
      <c r="DA10" s="771"/>
      <c r="DB10" s="769" t="s">
        <v>539</v>
      </c>
      <c r="DC10" s="770"/>
      <c r="DD10" s="770"/>
      <c r="DE10" s="770"/>
      <c r="DF10" s="771"/>
      <c r="DG10" s="769" t="s">
        <v>481</v>
      </c>
      <c r="DH10" s="770"/>
      <c r="DI10" s="770"/>
      <c r="DJ10" s="770"/>
      <c r="DK10" s="771"/>
      <c r="DL10" s="769" t="s">
        <v>481</v>
      </c>
      <c r="DM10" s="770"/>
      <c r="DN10" s="770"/>
      <c r="DO10" s="770"/>
      <c r="DP10" s="771"/>
      <c r="DQ10" s="769" t="s">
        <v>481</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561</v>
      </c>
      <c r="BT11" s="757"/>
      <c r="BU11" s="757"/>
      <c r="BV11" s="757"/>
      <c r="BW11" s="757"/>
      <c r="BX11" s="757"/>
      <c r="BY11" s="757"/>
      <c r="BZ11" s="757"/>
      <c r="CA11" s="757"/>
      <c r="CB11" s="757"/>
      <c r="CC11" s="757"/>
      <c r="CD11" s="757"/>
      <c r="CE11" s="757"/>
      <c r="CF11" s="757"/>
      <c r="CG11" s="758"/>
      <c r="CH11" s="769">
        <v>1</v>
      </c>
      <c r="CI11" s="770"/>
      <c r="CJ11" s="770"/>
      <c r="CK11" s="770"/>
      <c r="CL11" s="771"/>
      <c r="CM11" s="769">
        <v>82</v>
      </c>
      <c r="CN11" s="770"/>
      <c r="CO11" s="770"/>
      <c r="CP11" s="770"/>
      <c r="CQ11" s="771"/>
      <c r="CR11" s="769">
        <v>80</v>
      </c>
      <c r="CS11" s="770"/>
      <c r="CT11" s="770"/>
      <c r="CU11" s="770"/>
      <c r="CV11" s="771"/>
      <c r="CW11" s="769">
        <v>3</v>
      </c>
      <c r="CX11" s="770"/>
      <c r="CY11" s="770"/>
      <c r="CZ11" s="770"/>
      <c r="DA11" s="771"/>
      <c r="DB11" s="769" t="s">
        <v>539</v>
      </c>
      <c r="DC11" s="770"/>
      <c r="DD11" s="770"/>
      <c r="DE11" s="770"/>
      <c r="DF11" s="771"/>
      <c r="DG11" s="769" t="s">
        <v>481</v>
      </c>
      <c r="DH11" s="770"/>
      <c r="DI11" s="770"/>
      <c r="DJ11" s="770"/>
      <c r="DK11" s="771"/>
      <c r="DL11" s="769" t="s">
        <v>481</v>
      </c>
      <c r="DM11" s="770"/>
      <c r="DN11" s="770"/>
      <c r="DO11" s="770"/>
      <c r="DP11" s="771"/>
      <c r="DQ11" s="769" t="s">
        <v>481</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562</v>
      </c>
      <c r="BT12" s="757"/>
      <c r="BU12" s="757"/>
      <c r="BV12" s="757"/>
      <c r="BW12" s="757"/>
      <c r="BX12" s="757"/>
      <c r="BY12" s="757"/>
      <c r="BZ12" s="757"/>
      <c r="CA12" s="757"/>
      <c r="CB12" s="757"/>
      <c r="CC12" s="757"/>
      <c r="CD12" s="757"/>
      <c r="CE12" s="757"/>
      <c r="CF12" s="757"/>
      <c r="CG12" s="758"/>
      <c r="CH12" s="769">
        <v>1</v>
      </c>
      <c r="CI12" s="770"/>
      <c r="CJ12" s="770"/>
      <c r="CK12" s="770"/>
      <c r="CL12" s="771"/>
      <c r="CM12" s="769">
        <v>12</v>
      </c>
      <c r="CN12" s="770"/>
      <c r="CO12" s="770"/>
      <c r="CP12" s="770"/>
      <c r="CQ12" s="771"/>
      <c r="CR12" s="769">
        <v>3</v>
      </c>
      <c r="CS12" s="770"/>
      <c r="CT12" s="770"/>
      <c r="CU12" s="770"/>
      <c r="CV12" s="771"/>
      <c r="CW12" s="769" t="s">
        <v>539</v>
      </c>
      <c r="CX12" s="770"/>
      <c r="CY12" s="770"/>
      <c r="CZ12" s="770"/>
      <c r="DA12" s="771"/>
      <c r="DB12" s="769" t="s">
        <v>539</v>
      </c>
      <c r="DC12" s="770"/>
      <c r="DD12" s="770"/>
      <c r="DE12" s="770"/>
      <c r="DF12" s="771"/>
      <c r="DG12" s="769" t="s">
        <v>481</v>
      </c>
      <c r="DH12" s="770"/>
      <c r="DI12" s="770"/>
      <c r="DJ12" s="770"/>
      <c r="DK12" s="771"/>
      <c r="DL12" s="769" t="s">
        <v>481</v>
      </c>
      <c r="DM12" s="770"/>
      <c r="DN12" s="770"/>
      <c r="DO12" s="770"/>
      <c r="DP12" s="771"/>
      <c r="DQ12" s="769" t="s">
        <v>481</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564</v>
      </c>
      <c r="BT13" s="757"/>
      <c r="BU13" s="757"/>
      <c r="BV13" s="757"/>
      <c r="BW13" s="757"/>
      <c r="BX13" s="757"/>
      <c r="BY13" s="757"/>
      <c r="BZ13" s="757"/>
      <c r="CA13" s="757"/>
      <c r="CB13" s="757"/>
      <c r="CC13" s="757"/>
      <c r="CD13" s="757"/>
      <c r="CE13" s="757"/>
      <c r="CF13" s="757"/>
      <c r="CG13" s="758"/>
      <c r="CH13" s="769" t="s">
        <v>565</v>
      </c>
      <c r="CI13" s="770"/>
      <c r="CJ13" s="770"/>
      <c r="CK13" s="770"/>
      <c r="CL13" s="771"/>
      <c r="CM13" s="769" t="s">
        <v>565</v>
      </c>
      <c r="CN13" s="770"/>
      <c r="CO13" s="770"/>
      <c r="CP13" s="770"/>
      <c r="CQ13" s="771"/>
      <c r="CR13" s="769">
        <v>9</v>
      </c>
      <c r="CS13" s="770"/>
      <c r="CT13" s="770"/>
      <c r="CU13" s="770"/>
      <c r="CV13" s="771"/>
      <c r="CW13" s="769" t="s">
        <v>569</v>
      </c>
      <c r="CX13" s="770"/>
      <c r="CY13" s="770"/>
      <c r="CZ13" s="770"/>
      <c r="DA13" s="771"/>
      <c r="DB13" s="769" t="s">
        <v>481</v>
      </c>
      <c r="DC13" s="770"/>
      <c r="DD13" s="770"/>
      <c r="DE13" s="770"/>
      <c r="DF13" s="771"/>
      <c r="DG13" s="769" t="s">
        <v>481</v>
      </c>
      <c r="DH13" s="770"/>
      <c r="DI13" s="770"/>
      <c r="DJ13" s="770"/>
      <c r="DK13" s="771"/>
      <c r="DL13" s="769" t="s">
        <v>481</v>
      </c>
      <c r="DM13" s="770"/>
      <c r="DN13" s="770"/>
      <c r="DO13" s="770"/>
      <c r="DP13" s="771"/>
      <c r="DQ13" s="769" t="s">
        <v>481</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566</v>
      </c>
      <c r="BT14" s="757"/>
      <c r="BU14" s="757"/>
      <c r="BV14" s="757"/>
      <c r="BW14" s="757"/>
      <c r="BX14" s="757"/>
      <c r="BY14" s="757"/>
      <c r="BZ14" s="757"/>
      <c r="CA14" s="757"/>
      <c r="CB14" s="757"/>
      <c r="CC14" s="757"/>
      <c r="CD14" s="757"/>
      <c r="CE14" s="757"/>
      <c r="CF14" s="757"/>
      <c r="CG14" s="758"/>
      <c r="CH14" s="769" t="s">
        <v>565</v>
      </c>
      <c r="CI14" s="770"/>
      <c r="CJ14" s="770"/>
      <c r="CK14" s="770"/>
      <c r="CL14" s="771"/>
      <c r="CM14" s="769" t="s">
        <v>569</v>
      </c>
      <c r="CN14" s="770"/>
      <c r="CO14" s="770"/>
      <c r="CP14" s="770"/>
      <c r="CQ14" s="771"/>
      <c r="CR14" s="769">
        <v>3</v>
      </c>
      <c r="CS14" s="770"/>
      <c r="CT14" s="770"/>
      <c r="CU14" s="770"/>
      <c r="CV14" s="771"/>
      <c r="CW14" s="769" t="s">
        <v>570</v>
      </c>
      <c r="CX14" s="770"/>
      <c r="CY14" s="770"/>
      <c r="CZ14" s="770"/>
      <c r="DA14" s="771"/>
      <c r="DB14" s="769" t="s">
        <v>481</v>
      </c>
      <c r="DC14" s="770"/>
      <c r="DD14" s="770"/>
      <c r="DE14" s="770"/>
      <c r="DF14" s="771"/>
      <c r="DG14" s="769" t="s">
        <v>481</v>
      </c>
      <c r="DH14" s="770"/>
      <c r="DI14" s="770"/>
      <c r="DJ14" s="770"/>
      <c r="DK14" s="771"/>
      <c r="DL14" s="769" t="s">
        <v>481</v>
      </c>
      <c r="DM14" s="770"/>
      <c r="DN14" s="770"/>
      <c r="DO14" s="770"/>
      <c r="DP14" s="771"/>
      <c r="DQ14" s="769" t="s">
        <v>481</v>
      </c>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567</v>
      </c>
      <c r="BT15" s="757"/>
      <c r="BU15" s="757"/>
      <c r="BV15" s="757"/>
      <c r="BW15" s="757"/>
      <c r="BX15" s="757"/>
      <c r="BY15" s="757"/>
      <c r="BZ15" s="757"/>
      <c r="CA15" s="757"/>
      <c r="CB15" s="757"/>
      <c r="CC15" s="757"/>
      <c r="CD15" s="757"/>
      <c r="CE15" s="757"/>
      <c r="CF15" s="757"/>
      <c r="CG15" s="758"/>
      <c r="CH15" s="769">
        <v>-296</v>
      </c>
      <c r="CI15" s="770"/>
      <c r="CJ15" s="770"/>
      <c r="CK15" s="770"/>
      <c r="CL15" s="771"/>
      <c r="CM15" s="769">
        <v>49</v>
      </c>
      <c r="CN15" s="770"/>
      <c r="CO15" s="770"/>
      <c r="CP15" s="770"/>
      <c r="CQ15" s="771"/>
      <c r="CR15" s="769">
        <v>1</v>
      </c>
      <c r="CS15" s="770"/>
      <c r="CT15" s="770"/>
      <c r="CU15" s="770"/>
      <c r="CV15" s="771"/>
      <c r="CW15" s="769">
        <v>66</v>
      </c>
      <c r="CX15" s="770"/>
      <c r="CY15" s="770"/>
      <c r="CZ15" s="770"/>
      <c r="DA15" s="771"/>
      <c r="DB15" s="769" t="s">
        <v>481</v>
      </c>
      <c r="DC15" s="770"/>
      <c r="DD15" s="770"/>
      <c r="DE15" s="770"/>
      <c r="DF15" s="771"/>
      <c r="DG15" s="769" t="s">
        <v>481</v>
      </c>
      <c r="DH15" s="770"/>
      <c r="DI15" s="770"/>
      <c r="DJ15" s="770"/>
      <c r="DK15" s="771"/>
      <c r="DL15" s="769" t="s">
        <v>481</v>
      </c>
      <c r="DM15" s="770"/>
      <c r="DN15" s="770"/>
      <c r="DO15" s="770"/>
      <c r="DP15" s="771"/>
      <c r="DQ15" s="769" t="s">
        <v>481</v>
      </c>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568</v>
      </c>
      <c r="BT16" s="757"/>
      <c r="BU16" s="757"/>
      <c r="BV16" s="757"/>
      <c r="BW16" s="757"/>
      <c r="BX16" s="757"/>
      <c r="BY16" s="757"/>
      <c r="BZ16" s="757"/>
      <c r="CA16" s="757"/>
      <c r="CB16" s="757"/>
      <c r="CC16" s="757"/>
      <c r="CD16" s="757"/>
      <c r="CE16" s="757"/>
      <c r="CF16" s="757"/>
      <c r="CG16" s="758"/>
      <c r="CH16" s="769" t="s">
        <v>565</v>
      </c>
      <c r="CI16" s="770"/>
      <c r="CJ16" s="770"/>
      <c r="CK16" s="770"/>
      <c r="CL16" s="771"/>
      <c r="CM16" s="769" t="s">
        <v>569</v>
      </c>
      <c r="CN16" s="770"/>
      <c r="CO16" s="770"/>
      <c r="CP16" s="770"/>
      <c r="CQ16" s="771"/>
      <c r="CR16" s="769">
        <v>2</v>
      </c>
      <c r="CS16" s="770"/>
      <c r="CT16" s="770"/>
      <c r="CU16" s="770"/>
      <c r="CV16" s="771"/>
      <c r="CW16" s="769" t="s">
        <v>569</v>
      </c>
      <c r="CX16" s="770"/>
      <c r="CY16" s="770"/>
      <c r="CZ16" s="770"/>
      <c r="DA16" s="771"/>
      <c r="DB16" s="769" t="s">
        <v>481</v>
      </c>
      <c r="DC16" s="770"/>
      <c r="DD16" s="770"/>
      <c r="DE16" s="770"/>
      <c r="DF16" s="771"/>
      <c r="DG16" s="769" t="s">
        <v>481</v>
      </c>
      <c r="DH16" s="770"/>
      <c r="DI16" s="770"/>
      <c r="DJ16" s="770"/>
      <c r="DK16" s="771"/>
      <c r="DL16" s="769" t="s">
        <v>481</v>
      </c>
      <c r="DM16" s="770"/>
      <c r="DN16" s="770"/>
      <c r="DO16" s="770"/>
      <c r="DP16" s="771"/>
      <c r="DQ16" s="769" t="s">
        <v>481</v>
      </c>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47023</v>
      </c>
      <c r="R23" s="782"/>
      <c r="S23" s="782"/>
      <c r="T23" s="782"/>
      <c r="U23" s="782"/>
      <c r="V23" s="782">
        <v>45968</v>
      </c>
      <c r="W23" s="782"/>
      <c r="X23" s="782"/>
      <c r="Y23" s="782"/>
      <c r="Z23" s="782"/>
      <c r="AA23" s="782">
        <v>1055</v>
      </c>
      <c r="AB23" s="782"/>
      <c r="AC23" s="782"/>
      <c r="AD23" s="782"/>
      <c r="AE23" s="783"/>
      <c r="AF23" s="784">
        <v>591</v>
      </c>
      <c r="AG23" s="782"/>
      <c r="AH23" s="782"/>
      <c r="AI23" s="782"/>
      <c r="AJ23" s="785"/>
      <c r="AK23" s="786"/>
      <c r="AL23" s="787"/>
      <c r="AM23" s="787"/>
      <c r="AN23" s="787"/>
      <c r="AO23" s="787"/>
      <c r="AP23" s="782">
        <v>56275</v>
      </c>
      <c r="AQ23" s="782"/>
      <c r="AR23" s="782"/>
      <c r="AS23" s="782"/>
      <c r="AT23" s="782"/>
      <c r="AU23" s="788"/>
      <c r="AV23" s="788"/>
      <c r="AW23" s="788"/>
      <c r="AX23" s="788"/>
      <c r="AY23" s="789"/>
      <c r="AZ23" s="797" t="s">
        <v>370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0">
        <v>11119</v>
      </c>
      <c r="R28" s="811"/>
      <c r="S28" s="811"/>
      <c r="T28" s="811"/>
      <c r="U28" s="811"/>
      <c r="V28" s="811">
        <v>10773</v>
      </c>
      <c r="W28" s="811"/>
      <c r="X28" s="811"/>
      <c r="Y28" s="811"/>
      <c r="Z28" s="811"/>
      <c r="AA28" s="811">
        <v>346</v>
      </c>
      <c r="AB28" s="811"/>
      <c r="AC28" s="811"/>
      <c r="AD28" s="811"/>
      <c r="AE28" s="812"/>
      <c r="AF28" s="813">
        <v>340</v>
      </c>
      <c r="AG28" s="811"/>
      <c r="AH28" s="811"/>
      <c r="AI28" s="811"/>
      <c r="AJ28" s="814"/>
      <c r="AK28" s="815">
        <v>438</v>
      </c>
      <c r="AL28" s="806"/>
      <c r="AM28" s="806"/>
      <c r="AN28" s="806"/>
      <c r="AO28" s="806"/>
      <c r="AP28" s="806">
        <v>13</v>
      </c>
      <c r="AQ28" s="806"/>
      <c r="AR28" s="806"/>
      <c r="AS28" s="806"/>
      <c r="AT28" s="806"/>
      <c r="AU28" s="806">
        <v>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10058</v>
      </c>
      <c r="R29" s="747"/>
      <c r="S29" s="747"/>
      <c r="T29" s="747"/>
      <c r="U29" s="747"/>
      <c r="V29" s="747">
        <v>9836</v>
      </c>
      <c r="W29" s="747"/>
      <c r="X29" s="747"/>
      <c r="Y29" s="747"/>
      <c r="Z29" s="747"/>
      <c r="AA29" s="747">
        <v>222</v>
      </c>
      <c r="AB29" s="747"/>
      <c r="AC29" s="747"/>
      <c r="AD29" s="747"/>
      <c r="AE29" s="748"/>
      <c r="AF29" s="749">
        <v>217</v>
      </c>
      <c r="AG29" s="750"/>
      <c r="AH29" s="750"/>
      <c r="AI29" s="750"/>
      <c r="AJ29" s="751"/>
      <c r="AK29" s="818">
        <v>1451</v>
      </c>
      <c r="AL29" s="819"/>
      <c r="AM29" s="819"/>
      <c r="AN29" s="819"/>
      <c r="AO29" s="819"/>
      <c r="AP29" s="819" t="s">
        <v>540</v>
      </c>
      <c r="AQ29" s="819"/>
      <c r="AR29" s="819"/>
      <c r="AS29" s="819"/>
      <c r="AT29" s="819"/>
      <c r="AU29" s="819" t="s">
        <v>539</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1054</v>
      </c>
      <c r="R30" s="747"/>
      <c r="S30" s="747"/>
      <c r="T30" s="747"/>
      <c r="U30" s="747"/>
      <c r="V30" s="747">
        <v>1031</v>
      </c>
      <c r="W30" s="747"/>
      <c r="X30" s="747"/>
      <c r="Y30" s="747"/>
      <c r="Z30" s="747"/>
      <c r="AA30" s="747">
        <v>22</v>
      </c>
      <c r="AB30" s="747"/>
      <c r="AC30" s="747"/>
      <c r="AD30" s="747"/>
      <c r="AE30" s="748"/>
      <c r="AF30" s="749">
        <v>20</v>
      </c>
      <c r="AG30" s="750"/>
      <c r="AH30" s="750"/>
      <c r="AI30" s="750"/>
      <c r="AJ30" s="751"/>
      <c r="AK30" s="818">
        <v>333</v>
      </c>
      <c r="AL30" s="819"/>
      <c r="AM30" s="819"/>
      <c r="AN30" s="819"/>
      <c r="AO30" s="819"/>
      <c r="AP30" s="819" t="s">
        <v>540</v>
      </c>
      <c r="AQ30" s="819"/>
      <c r="AR30" s="819"/>
      <c r="AS30" s="819"/>
      <c r="AT30" s="819"/>
      <c r="AU30" s="819" t="s">
        <v>539</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384</v>
      </c>
      <c r="C31" s="744"/>
      <c r="D31" s="744"/>
      <c r="E31" s="744"/>
      <c r="F31" s="744"/>
      <c r="G31" s="744"/>
      <c r="H31" s="744"/>
      <c r="I31" s="744"/>
      <c r="J31" s="744"/>
      <c r="K31" s="744"/>
      <c r="L31" s="744"/>
      <c r="M31" s="744"/>
      <c r="N31" s="744"/>
      <c r="O31" s="744"/>
      <c r="P31" s="745"/>
      <c r="Q31" s="746">
        <v>37</v>
      </c>
      <c r="R31" s="747"/>
      <c r="S31" s="747"/>
      <c r="T31" s="747"/>
      <c r="U31" s="747"/>
      <c r="V31" s="747">
        <v>36</v>
      </c>
      <c r="W31" s="747"/>
      <c r="X31" s="747"/>
      <c r="Y31" s="747"/>
      <c r="Z31" s="747"/>
      <c r="AA31" s="747">
        <v>0</v>
      </c>
      <c r="AB31" s="747"/>
      <c r="AC31" s="747"/>
      <c r="AD31" s="747"/>
      <c r="AE31" s="748"/>
      <c r="AF31" s="749">
        <v>0</v>
      </c>
      <c r="AG31" s="750"/>
      <c r="AH31" s="750"/>
      <c r="AI31" s="750"/>
      <c r="AJ31" s="751"/>
      <c r="AK31" s="818" t="s">
        <v>539</v>
      </c>
      <c r="AL31" s="819"/>
      <c r="AM31" s="819"/>
      <c r="AN31" s="819"/>
      <c r="AO31" s="819"/>
      <c r="AP31" s="819" t="s">
        <v>540</v>
      </c>
      <c r="AQ31" s="819"/>
      <c r="AR31" s="819"/>
      <c r="AS31" s="819"/>
      <c r="AT31" s="819"/>
      <c r="AU31" s="819" t="s">
        <v>539</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3998</v>
      </c>
      <c r="R32" s="747"/>
      <c r="S32" s="747"/>
      <c r="T32" s="747"/>
      <c r="U32" s="747"/>
      <c r="V32" s="747">
        <v>4137</v>
      </c>
      <c r="W32" s="747"/>
      <c r="X32" s="747"/>
      <c r="Y32" s="747"/>
      <c r="Z32" s="747"/>
      <c r="AA32" s="747">
        <v>-140</v>
      </c>
      <c r="AB32" s="747"/>
      <c r="AC32" s="747"/>
      <c r="AD32" s="747"/>
      <c r="AE32" s="748"/>
      <c r="AF32" s="749">
        <v>398</v>
      </c>
      <c r="AG32" s="750"/>
      <c r="AH32" s="750"/>
      <c r="AI32" s="750"/>
      <c r="AJ32" s="751"/>
      <c r="AK32" s="818">
        <v>1244</v>
      </c>
      <c r="AL32" s="819"/>
      <c r="AM32" s="819"/>
      <c r="AN32" s="819"/>
      <c r="AO32" s="819"/>
      <c r="AP32" s="819">
        <v>1741</v>
      </c>
      <c r="AQ32" s="819"/>
      <c r="AR32" s="819"/>
      <c r="AS32" s="819"/>
      <c r="AT32" s="819"/>
      <c r="AU32" s="819">
        <v>1201</v>
      </c>
      <c r="AV32" s="819"/>
      <c r="AW32" s="819"/>
      <c r="AX32" s="819"/>
      <c r="AY32" s="819"/>
      <c r="AZ32" s="820"/>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387</v>
      </c>
      <c r="C33" s="744"/>
      <c r="D33" s="744"/>
      <c r="E33" s="744"/>
      <c r="F33" s="744"/>
      <c r="G33" s="744"/>
      <c r="H33" s="744"/>
      <c r="I33" s="744"/>
      <c r="J33" s="744"/>
      <c r="K33" s="744"/>
      <c r="L33" s="744"/>
      <c r="M33" s="744"/>
      <c r="N33" s="744"/>
      <c r="O33" s="744"/>
      <c r="P33" s="745"/>
      <c r="Q33" s="746">
        <v>3277</v>
      </c>
      <c r="R33" s="747"/>
      <c r="S33" s="747"/>
      <c r="T33" s="747"/>
      <c r="U33" s="747"/>
      <c r="V33" s="747">
        <v>3020</v>
      </c>
      <c r="W33" s="747"/>
      <c r="X33" s="747"/>
      <c r="Y33" s="747"/>
      <c r="Z33" s="747"/>
      <c r="AA33" s="747">
        <v>257</v>
      </c>
      <c r="AB33" s="747"/>
      <c r="AC33" s="747"/>
      <c r="AD33" s="747"/>
      <c r="AE33" s="748"/>
      <c r="AF33" s="749">
        <v>2707</v>
      </c>
      <c r="AG33" s="750"/>
      <c r="AH33" s="750"/>
      <c r="AI33" s="750"/>
      <c r="AJ33" s="751"/>
      <c r="AK33" s="818">
        <v>434</v>
      </c>
      <c r="AL33" s="819"/>
      <c r="AM33" s="819"/>
      <c r="AN33" s="819"/>
      <c r="AO33" s="819"/>
      <c r="AP33" s="819">
        <v>17391</v>
      </c>
      <c r="AQ33" s="819"/>
      <c r="AR33" s="819"/>
      <c r="AS33" s="819"/>
      <c r="AT33" s="819"/>
      <c r="AU33" s="819">
        <v>4643</v>
      </c>
      <c r="AV33" s="819"/>
      <c r="AW33" s="819"/>
      <c r="AX33" s="819"/>
      <c r="AY33" s="819"/>
      <c r="AZ33" s="820"/>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388</v>
      </c>
      <c r="C34" s="744"/>
      <c r="D34" s="744"/>
      <c r="E34" s="744"/>
      <c r="F34" s="744"/>
      <c r="G34" s="744"/>
      <c r="H34" s="744"/>
      <c r="I34" s="744"/>
      <c r="J34" s="744"/>
      <c r="K34" s="744"/>
      <c r="L34" s="744"/>
      <c r="M34" s="744"/>
      <c r="N34" s="744"/>
      <c r="O34" s="744"/>
      <c r="P34" s="745"/>
      <c r="Q34" s="746">
        <v>1781</v>
      </c>
      <c r="R34" s="747"/>
      <c r="S34" s="747"/>
      <c r="T34" s="747"/>
      <c r="U34" s="747"/>
      <c r="V34" s="747">
        <v>1731</v>
      </c>
      <c r="W34" s="747"/>
      <c r="X34" s="747"/>
      <c r="Y34" s="747"/>
      <c r="Z34" s="747"/>
      <c r="AA34" s="747">
        <v>50</v>
      </c>
      <c r="AB34" s="747"/>
      <c r="AC34" s="747"/>
      <c r="AD34" s="747"/>
      <c r="AE34" s="748"/>
      <c r="AF34" s="749">
        <v>50</v>
      </c>
      <c r="AG34" s="750"/>
      <c r="AH34" s="750"/>
      <c r="AI34" s="750"/>
      <c r="AJ34" s="751"/>
      <c r="AK34" s="818">
        <v>581</v>
      </c>
      <c r="AL34" s="819"/>
      <c r="AM34" s="819"/>
      <c r="AN34" s="819"/>
      <c r="AO34" s="819"/>
      <c r="AP34" s="819">
        <v>10690</v>
      </c>
      <c r="AQ34" s="819"/>
      <c r="AR34" s="819"/>
      <c r="AS34" s="819"/>
      <c r="AT34" s="819"/>
      <c r="AU34" s="819">
        <v>10380</v>
      </c>
      <c r="AV34" s="819"/>
      <c r="AW34" s="819"/>
      <c r="AX34" s="819"/>
      <c r="AY34" s="819"/>
      <c r="AZ34" s="820"/>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390</v>
      </c>
      <c r="C35" s="744"/>
      <c r="D35" s="744"/>
      <c r="E35" s="744"/>
      <c r="F35" s="744"/>
      <c r="G35" s="744"/>
      <c r="H35" s="744"/>
      <c r="I35" s="744"/>
      <c r="J35" s="744"/>
      <c r="K35" s="744"/>
      <c r="L35" s="744"/>
      <c r="M35" s="744"/>
      <c r="N35" s="744"/>
      <c r="O35" s="744"/>
      <c r="P35" s="745"/>
      <c r="Q35" s="746">
        <v>863</v>
      </c>
      <c r="R35" s="747"/>
      <c r="S35" s="747"/>
      <c r="T35" s="747"/>
      <c r="U35" s="747"/>
      <c r="V35" s="747">
        <v>819</v>
      </c>
      <c r="W35" s="747"/>
      <c r="X35" s="747"/>
      <c r="Y35" s="747"/>
      <c r="Z35" s="747"/>
      <c r="AA35" s="747">
        <v>44</v>
      </c>
      <c r="AB35" s="747"/>
      <c r="AC35" s="747"/>
      <c r="AD35" s="747"/>
      <c r="AE35" s="748"/>
      <c r="AF35" s="749">
        <v>44</v>
      </c>
      <c r="AG35" s="750"/>
      <c r="AH35" s="750"/>
      <c r="AI35" s="750"/>
      <c r="AJ35" s="751"/>
      <c r="AK35" s="818">
        <v>478</v>
      </c>
      <c r="AL35" s="819"/>
      <c r="AM35" s="819"/>
      <c r="AN35" s="819"/>
      <c r="AO35" s="819"/>
      <c r="AP35" s="819">
        <v>6782</v>
      </c>
      <c r="AQ35" s="819"/>
      <c r="AR35" s="819"/>
      <c r="AS35" s="819"/>
      <c r="AT35" s="819"/>
      <c r="AU35" s="819">
        <v>5928</v>
      </c>
      <c r="AV35" s="819"/>
      <c r="AW35" s="819"/>
      <c r="AX35" s="819"/>
      <c r="AY35" s="819"/>
      <c r="AZ35" s="820"/>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391</v>
      </c>
      <c r="C36" s="744"/>
      <c r="D36" s="744"/>
      <c r="E36" s="744"/>
      <c r="F36" s="744"/>
      <c r="G36" s="744"/>
      <c r="H36" s="744"/>
      <c r="I36" s="744"/>
      <c r="J36" s="744"/>
      <c r="K36" s="744"/>
      <c r="L36" s="744"/>
      <c r="M36" s="744"/>
      <c r="N36" s="744"/>
      <c r="O36" s="744"/>
      <c r="P36" s="745"/>
      <c r="Q36" s="746">
        <v>24</v>
      </c>
      <c r="R36" s="747"/>
      <c r="S36" s="747"/>
      <c r="T36" s="747"/>
      <c r="U36" s="747"/>
      <c r="V36" s="747">
        <v>22</v>
      </c>
      <c r="W36" s="747"/>
      <c r="X36" s="747"/>
      <c r="Y36" s="747"/>
      <c r="Z36" s="747"/>
      <c r="AA36" s="747">
        <v>1</v>
      </c>
      <c r="AB36" s="747"/>
      <c r="AC36" s="747"/>
      <c r="AD36" s="747"/>
      <c r="AE36" s="748"/>
      <c r="AF36" s="749">
        <v>1</v>
      </c>
      <c r="AG36" s="750"/>
      <c r="AH36" s="750"/>
      <c r="AI36" s="750"/>
      <c r="AJ36" s="751"/>
      <c r="AK36" s="818">
        <v>5</v>
      </c>
      <c r="AL36" s="819"/>
      <c r="AM36" s="819"/>
      <c r="AN36" s="819"/>
      <c r="AO36" s="819"/>
      <c r="AP36" s="819">
        <v>110</v>
      </c>
      <c r="AQ36" s="819"/>
      <c r="AR36" s="819"/>
      <c r="AS36" s="819"/>
      <c r="AT36" s="819"/>
      <c r="AU36" s="819">
        <v>22</v>
      </c>
      <c r="AV36" s="819"/>
      <c r="AW36" s="819"/>
      <c r="AX36" s="819"/>
      <c r="AY36" s="819"/>
      <c r="AZ36" s="820"/>
      <c r="BA36" s="820"/>
      <c r="BB36" s="820"/>
      <c r="BC36" s="820"/>
      <c r="BD36" s="820"/>
      <c r="BE36" s="816" t="s">
        <v>389</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3778</v>
      </c>
      <c r="AG63" s="830"/>
      <c r="AH63" s="830"/>
      <c r="AI63" s="830"/>
      <c r="AJ63" s="831"/>
      <c r="AK63" s="832"/>
      <c r="AL63" s="827"/>
      <c r="AM63" s="827"/>
      <c r="AN63" s="827"/>
      <c r="AO63" s="827"/>
      <c r="AP63" s="830">
        <v>36727</v>
      </c>
      <c r="AQ63" s="830"/>
      <c r="AR63" s="830"/>
      <c r="AS63" s="830"/>
      <c r="AT63" s="830"/>
      <c r="AU63" s="830">
        <v>22174</v>
      </c>
      <c r="AV63" s="830"/>
      <c r="AW63" s="830"/>
      <c r="AX63" s="830"/>
      <c r="AY63" s="830"/>
      <c r="AZ63" s="834"/>
      <c r="BA63" s="834"/>
      <c r="BB63" s="834"/>
      <c r="BC63" s="834"/>
      <c r="BD63" s="834"/>
      <c r="BE63" s="835"/>
      <c r="BF63" s="835"/>
      <c r="BG63" s="835"/>
      <c r="BH63" s="835"/>
      <c r="BI63" s="836"/>
      <c r="BJ63" s="837" t="s">
        <v>370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395</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396</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541</v>
      </c>
      <c r="C68" s="858"/>
      <c r="D68" s="858"/>
      <c r="E68" s="858"/>
      <c r="F68" s="858"/>
      <c r="G68" s="858"/>
      <c r="H68" s="858"/>
      <c r="I68" s="858"/>
      <c r="J68" s="858"/>
      <c r="K68" s="858"/>
      <c r="L68" s="858"/>
      <c r="M68" s="858"/>
      <c r="N68" s="858"/>
      <c r="O68" s="858"/>
      <c r="P68" s="859"/>
      <c r="Q68" s="860">
        <v>33</v>
      </c>
      <c r="R68" s="854"/>
      <c r="S68" s="854"/>
      <c r="T68" s="854"/>
      <c r="U68" s="854"/>
      <c r="V68" s="854">
        <v>32</v>
      </c>
      <c r="W68" s="854"/>
      <c r="X68" s="854"/>
      <c r="Y68" s="854"/>
      <c r="Z68" s="854"/>
      <c r="AA68" s="854">
        <v>1</v>
      </c>
      <c r="AB68" s="854"/>
      <c r="AC68" s="854"/>
      <c r="AD68" s="854"/>
      <c r="AE68" s="854"/>
      <c r="AF68" s="854">
        <v>1</v>
      </c>
      <c r="AG68" s="854"/>
      <c r="AH68" s="854"/>
      <c r="AI68" s="854"/>
      <c r="AJ68" s="854"/>
      <c r="AK68" s="854" t="s">
        <v>539</v>
      </c>
      <c r="AL68" s="854"/>
      <c r="AM68" s="854"/>
      <c r="AN68" s="854"/>
      <c r="AO68" s="854"/>
      <c r="AP68" s="854" t="s">
        <v>539</v>
      </c>
      <c r="AQ68" s="854"/>
      <c r="AR68" s="854"/>
      <c r="AS68" s="854"/>
      <c r="AT68" s="854"/>
      <c r="AU68" s="854" t="s">
        <v>539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542</v>
      </c>
      <c r="C69" s="862"/>
      <c r="D69" s="862"/>
      <c r="E69" s="862"/>
      <c r="F69" s="862"/>
      <c r="G69" s="862"/>
      <c r="H69" s="862"/>
      <c r="I69" s="862"/>
      <c r="J69" s="862"/>
      <c r="K69" s="862"/>
      <c r="L69" s="862"/>
      <c r="M69" s="862"/>
      <c r="N69" s="862"/>
      <c r="O69" s="862"/>
      <c r="P69" s="863"/>
      <c r="Q69" s="864">
        <v>60</v>
      </c>
      <c r="R69" s="819"/>
      <c r="S69" s="819"/>
      <c r="T69" s="819"/>
      <c r="U69" s="819"/>
      <c r="V69" s="819">
        <v>59</v>
      </c>
      <c r="W69" s="819"/>
      <c r="X69" s="819"/>
      <c r="Y69" s="819"/>
      <c r="Z69" s="819"/>
      <c r="AA69" s="819">
        <v>1</v>
      </c>
      <c r="AB69" s="819"/>
      <c r="AC69" s="819"/>
      <c r="AD69" s="819"/>
      <c r="AE69" s="819"/>
      <c r="AF69" s="819">
        <v>1</v>
      </c>
      <c r="AG69" s="819"/>
      <c r="AH69" s="819"/>
      <c r="AI69" s="819"/>
      <c r="AJ69" s="819"/>
      <c r="AK69" s="819" t="s">
        <v>539</v>
      </c>
      <c r="AL69" s="819"/>
      <c r="AM69" s="819"/>
      <c r="AN69" s="819"/>
      <c r="AO69" s="819"/>
      <c r="AP69" s="819" t="s">
        <v>539</v>
      </c>
      <c r="AQ69" s="819"/>
      <c r="AR69" s="819"/>
      <c r="AS69" s="819"/>
      <c r="AT69" s="819"/>
      <c r="AU69" s="819" t="s">
        <v>539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543</v>
      </c>
      <c r="C70" s="862"/>
      <c r="D70" s="862"/>
      <c r="E70" s="862"/>
      <c r="F70" s="862"/>
      <c r="G70" s="862"/>
      <c r="H70" s="862"/>
      <c r="I70" s="862"/>
      <c r="J70" s="862"/>
      <c r="K70" s="862"/>
      <c r="L70" s="862"/>
      <c r="M70" s="862"/>
      <c r="N70" s="862"/>
      <c r="O70" s="862"/>
      <c r="P70" s="863"/>
      <c r="Q70" s="864">
        <v>238</v>
      </c>
      <c r="R70" s="819"/>
      <c r="S70" s="819"/>
      <c r="T70" s="819"/>
      <c r="U70" s="819"/>
      <c r="V70" s="819">
        <v>238</v>
      </c>
      <c r="W70" s="819"/>
      <c r="X70" s="819"/>
      <c r="Y70" s="819"/>
      <c r="Z70" s="819"/>
      <c r="AA70" s="819">
        <v>0</v>
      </c>
      <c r="AB70" s="819"/>
      <c r="AC70" s="819"/>
      <c r="AD70" s="819"/>
      <c r="AE70" s="819"/>
      <c r="AF70" s="819">
        <v>406</v>
      </c>
      <c r="AG70" s="819"/>
      <c r="AH70" s="819"/>
      <c r="AI70" s="819"/>
      <c r="AJ70" s="819"/>
      <c r="AK70" s="819" t="s">
        <v>540</v>
      </c>
      <c r="AL70" s="819"/>
      <c r="AM70" s="819"/>
      <c r="AN70" s="819"/>
      <c r="AO70" s="819"/>
      <c r="AP70" s="819" t="s">
        <v>539</v>
      </c>
      <c r="AQ70" s="819"/>
      <c r="AR70" s="819"/>
      <c r="AS70" s="819"/>
      <c r="AT70" s="819"/>
      <c r="AU70" s="819" t="s">
        <v>539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544</v>
      </c>
      <c r="C71" s="862"/>
      <c r="D71" s="862"/>
      <c r="E71" s="862"/>
      <c r="F71" s="862"/>
      <c r="G71" s="862"/>
      <c r="H71" s="862"/>
      <c r="I71" s="862"/>
      <c r="J71" s="862"/>
      <c r="K71" s="862"/>
      <c r="L71" s="862"/>
      <c r="M71" s="862"/>
      <c r="N71" s="862"/>
      <c r="O71" s="862"/>
      <c r="P71" s="863"/>
      <c r="Q71" s="864">
        <v>1895</v>
      </c>
      <c r="R71" s="819"/>
      <c r="S71" s="819"/>
      <c r="T71" s="819"/>
      <c r="U71" s="819"/>
      <c r="V71" s="819">
        <v>1840</v>
      </c>
      <c r="W71" s="819"/>
      <c r="X71" s="819"/>
      <c r="Y71" s="819"/>
      <c r="Z71" s="819"/>
      <c r="AA71" s="819">
        <v>55</v>
      </c>
      <c r="AB71" s="819"/>
      <c r="AC71" s="819"/>
      <c r="AD71" s="819"/>
      <c r="AE71" s="819"/>
      <c r="AF71" s="819">
        <v>55</v>
      </c>
      <c r="AG71" s="819"/>
      <c r="AH71" s="819"/>
      <c r="AI71" s="819"/>
      <c r="AJ71" s="819"/>
      <c r="AK71" s="819" t="s">
        <v>540</v>
      </c>
      <c r="AL71" s="819"/>
      <c r="AM71" s="819"/>
      <c r="AN71" s="819"/>
      <c r="AO71" s="819"/>
      <c r="AP71" s="819">
        <v>1956</v>
      </c>
      <c r="AQ71" s="819"/>
      <c r="AR71" s="819"/>
      <c r="AS71" s="819"/>
      <c r="AT71" s="819"/>
      <c r="AU71" s="819">
        <v>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545</v>
      </c>
      <c r="C72" s="862"/>
      <c r="D72" s="862"/>
      <c r="E72" s="862"/>
      <c r="F72" s="862"/>
      <c r="G72" s="862"/>
      <c r="H72" s="862"/>
      <c r="I72" s="862"/>
      <c r="J72" s="862"/>
      <c r="K72" s="862"/>
      <c r="L72" s="862"/>
      <c r="M72" s="862"/>
      <c r="N72" s="862"/>
      <c r="O72" s="862"/>
      <c r="P72" s="863"/>
      <c r="Q72" s="864">
        <v>420</v>
      </c>
      <c r="R72" s="819"/>
      <c r="S72" s="819"/>
      <c r="T72" s="819"/>
      <c r="U72" s="819"/>
      <c r="V72" s="819">
        <v>405</v>
      </c>
      <c r="W72" s="819"/>
      <c r="X72" s="819"/>
      <c r="Y72" s="819"/>
      <c r="Z72" s="819"/>
      <c r="AA72" s="819">
        <v>14</v>
      </c>
      <c r="AB72" s="819"/>
      <c r="AC72" s="819"/>
      <c r="AD72" s="819"/>
      <c r="AE72" s="819"/>
      <c r="AF72" s="819">
        <v>14</v>
      </c>
      <c r="AG72" s="819"/>
      <c r="AH72" s="819"/>
      <c r="AI72" s="819"/>
      <c r="AJ72" s="819"/>
      <c r="AK72" s="819">
        <v>82</v>
      </c>
      <c r="AL72" s="819"/>
      <c r="AM72" s="819"/>
      <c r="AN72" s="819"/>
      <c r="AO72" s="819"/>
      <c r="AP72" s="819" t="s">
        <v>540</v>
      </c>
      <c r="AQ72" s="819"/>
      <c r="AR72" s="819"/>
      <c r="AS72" s="819"/>
      <c r="AT72" s="819"/>
      <c r="AU72" s="819" t="s">
        <v>539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546</v>
      </c>
      <c r="C73" s="862"/>
      <c r="D73" s="862"/>
      <c r="E73" s="862"/>
      <c r="F73" s="862"/>
      <c r="G73" s="862"/>
      <c r="H73" s="862"/>
      <c r="I73" s="862"/>
      <c r="J73" s="862"/>
      <c r="K73" s="862"/>
      <c r="L73" s="862"/>
      <c r="M73" s="862"/>
      <c r="N73" s="862"/>
      <c r="O73" s="862"/>
      <c r="P73" s="863"/>
      <c r="Q73" s="864">
        <v>6565</v>
      </c>
      <c r="R73" s="819"/>
      <c r="S73" s="819"/>
      <c r="T73" s="819"/>
      <c r="U73" s="819"/>
      <c r="V73" s="819">
        <v>6261</v>
      </c>
      <c r="W73" s="819"/>
      <c r="X73" s="819"/>
      <c r="Y73" s="819"/>
      <c r="Z73" s="819"/>
      <c r="AA73" s="819">
        <v>304</v>
      </c>
      <c r="AB73" s="819"/>
      <c r="AC73" s="819"/>
      <c r="AD73" s="819"/>
      <c r="AE73" s="819"/>
      <c r="AF73" s="819">
        <v>304</v>
      </c>
      <c r="AG73" s="819"/>
      <c r="AH73" s="819"/>
      <c r="AI73" s="819"/>
      <c r="AJ73" s="819"/>
      <c r="AK73" s="819">
        <v>16</v>
      </c>
      <c r="AL73" s="819"/>
      <c r="AM73" s="819"/>
      <c r="AN73" s="819"/>
      <c r="AO73" s="819"/>
      <c r="AP73" s="819" t="s">
        <v>539</v>
      </c>
      <c r="AQ73" s="819"/>
      <c r="AR73" s="819"/>
      <c r="AS73" s="819"/>
      <c r="AT73" s="819"/>
      <c r="AU73" s="819" t="s">
        <v>539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547</v>
      </c>
      <c r="C74" s="862"/>
      <c r="D74" s="862"/>
      <c r="E74" s="862"/>
      <c r="F74" s="862"/>
      <c r="G74" s="862"/>
      <c r="H74" s="862"/>
      <c r="I74" s="862"/>
      <c r="J74" s="862"/>
      <c r="K74" s="862"/>
      <c r="L74" s="862"/>
      <c r="M74" s="862"/>
      <c r="N74" s="862"/>
      <c r="O74" s="862"/>
      <c r="P74" s="863"/>
      <c r="Q74" s="864">
        <v>66</v>
      </c>
      <c r="R74" s="819"/>
      <c r="S74" s="819"/>
      <c r="T74" s="819"/>
      <c r="U74" s="819"/>
      <c r="V74" s="819">
        <v>65</v>
      </c>
      <c r="W74" s="819"/>
      <c r="X74" s="819"/>
      <c r="Y74" s="819"/>
      <c r="Z74" s="819"/>
      <c r="AA74" s="819">
        <v>1</v>
      </c>
      <c r="AB74" s="819"/>
      <c r="AC74" s="819"/>
      <c r="AD74" s="819"/>
      <c r="AE74" s="819"/>
      <c r="AF74" s="819">
        <v>1</v>
      </c>
      <c r="AG74" s="819"/>
      <c r="AH74" s="819"/>
      <c r="AI74" s="819"/>
      <c r="AJ74" s="819"/>
      <c r="AK74" s="819" t="s">
        <v>540</v>
      </c>
      <c r="AL74" s="819"/>
      <c r="AM74" s="819"/>
      <c r="AN74" s="819"/>
      <c r="AO74" s="819"/>
      <c r="AP74" s="819" t="s">
        <v>539</v>
      </c>
      <c r="AQ74" s="819"/>
      <c r="AR74" s="819"/>
      <c r="AS74" s="819"/>
      <c r="AT74" s="819"/>
      <c r="AU74" s="819" t="s">
        <v>539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548</v>
      </c>
      <c r="C75" s="862"/>
      <c r="D75" s="862"/>
      <c r="E75" s="862"/>
      <c r="F75" s="862"/>
      <c r="G75" s="862"/>
      <c r="H75" s="862"/>
      <c r="I75" s="862"/>
      <c r="J75" s="862"/>
      <c r="K75" s="862"/>
      <c r="L75" s="862"/>
      <c r="M75" s="862"/>
      <c r="N75" s="862"/>
      <c r="O75" s="862"/>
      <c r="P75" s="863"/>
      <c r="Q75" s="867">
        <v>7</v>
      </c>
      <c r="R75" s="868"/>
      <c r="S75" s="868"/>
      <c r="T75" s="868"/>
      <c r="U75" s="818"/>
      <c r="V75" s="869">
        <v>5</v>
      </c>
      <c r="W75" s="868"/>
      <c r="X75" s="868"/>
      <c r="Y75" s="868"/>
      <c r="Z75" s="818"/>
      <c r="AA75" s="869">
        <v>2</v>
      </c>
      <c r="AB75" s="868"/>
      <c r="AC75" s="868"/>
      <c r="AD75" s="868"/>
      <c r="AE75" s="818"/>
      <c r="AF75" s="869">
        <v>2</v>
      </c>
      <c r="AG75" s="868"/>
      <c r="AH75" s="868"/>
      <c r="AI75" s="868"/>
      <c r="AJ75" s="818"/>
      <c r="AK75" s="819" t="s">
        <v>540</v>
      </c>
      <c r="AL75" s="819"/>
      <c r="AM75" s="819"/>
      <c r="AN75" s="819"/>
      <c r="AO75" s="819"/>
      <c r="AP75" s="819" t="s">
        <v>539</v>
      </c>
      <c r="AQ75" s="819"/>
      <c r="AR75" s="819"/>
      <c r="AS75" s="819"/>
      <c r="AT75" s="819"/>
      <c r="AU75" s="819" t="s">
        <v>539</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549</v>
      </c>
      <c r="C76" s="862"/>
      <c r="D76" s="862"/>
      <c r="E76" s="862"/>
      <c r="F76" s="862"/>
      <c r="G76" s="862"/>
      <c r="H76" s="862"/>
      <c r="I76" s="862"/>
      <c r="J76" s="862"/>
      <c r="K76" s="862"/>
      <c r="L76" s="862"/>
      <c r="M76" s="862"/>
      <c r="N76" s="862"/>
      <c r="O76" s="862"/>
      <c r="P76" s="863"/>
      <c r="Q76" s="867">
        <v>4</v>
      </c>
      <c r="R76" s="868"/>
      <c r="S76" s="868"/>
      <c r="T76" s="868"/>
      <c r="U76" s="818"/>
      <c r="V76" s="869">
        <v>2</v>
      </c>
      <c r="W76" s="868"/>
      <c r="X76" s="868"/>
      <c r="Y76" s="868"/>
      <c r="Z76" s="818"/>
      <c r="AA76" s="869">
        <v>3</v>
      </c>
      <c r="AB76" s="868"/>
      <c r="AC76" s="868"/>
      <c r="AD76" s="868"/>
      <c r="AE76" s="818"/>
      <c r="AF76" s="869">
        <v>3</v>
      </c>
      <c r="AG76" s="868"/>
      <c r="AH76" s="868"/>
      <c r="AI76" s="868"/>
      <c r="AJ76" s="818"/>
      <c r="AK76" s="869">
        <v>0</v>
      </c>
      <c r="AL76" s="868"/>
      <c r="AM76" s="868"/>
      <c r="AN76" s="868"/>
      <c r="AO76" s="818"/>
      <c r="AP76" s="869" t="s">
        <v>540</v>
      </c>
      <c r="AQ76" s="868"/>
      <c r="AR76" s="868"/>
      <c r="AS76" s="868"/>
      <c r="AT76" s="818"/>
      <c r="AU76" s="869" t="s">
        <v>554</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550</v>
      </c>
      <c r="C77" s="862"/>
      <c r="D77" s="862"/>
      <c r="E77" s="862"/>
      <c r="F77" s="862"/>
      <c r="G77" s="862"/>
      <c r="H77" s="862"/>
      <c r="I77" s="862"/>
      <c r="J77" s="862"/>
      <c r="K77" s="862"/>
      <c r="L77" s="862"/>
      <c r="M77" s="862"/>
      <c r="N77" s="862"/>
      <c r="O77" s="862"/>
      <c r="P77" s="863"/>
      <c r="Q77" s="867">
        <v>907</v>
      </c>
      <c r="R77" s="868"/>
      <c r="S77" s="868"/>
      <c r="T77" s="868"/>
      <c r="U77" s="818"/>
      <c r="V77" s="869">
        <v>907</v>
      </c>
      <c r="W77" s="868"/>
      <c r="X77" s="868"/>
      <c r="Y77" s="868"/>
      <c r="Z77" s="818"/>
      <c r="AA77" s="869">
        <v>0</v>
      </c>
      <c r="AB77" s="868"/>
      <c r="AC77" s="868"/>
      <c r="AD77" s="868"/>
      <c r="AE77" s="818"/>
      <c r="AF77" s="869">
        <v>0</v>
      </c>
      <c r="AG77" s="868"/>
      <c r="AH77" s="868"/>
      <c r="AI77" s="868"/>
      <c r="AJ77" s="818"/>
      <c r="AK77" s="869" t="s">
        <v>540</v>
      </c>
      <c r="AL77" s="868"/>
      <c r="AM77" s="868"/>
      <c r="AN77" s="868"/>
      <c r="AO77" s="818"/>
      <c r="AP77" s="869">
        <v>1903</v>
      </c>
      <c r="AQ77" s="868"/>
      <c r="AR77" s="868"/>
      <c r="AS77" s="868"/>
      <c r="AT77" s="818"/>
      <c r="AU77" s="869">
        <v>76</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551</v>
      </c>
      <c r="C78" s="862"/>
      <c r="D78" s="862"/>
      <c r="E78" s="862"/>
      <c r="F78" s="862"/>
      <c r="G78" s="862"/>
      <c r="H78" s="862"/>
      <c r="I78" s="862"/>
      <c r="J78" s="862"/>
      <c r="K78" s="862"/>
      <c r="L78" s="862"/>
      <c r="M78" s="862"/>
      <c r="N78" s="862"/>
      <c r="O78" s="862"/>
      <c r="P78" s="863"/>
      <c r="Q78" s="864">
        <v>64</v>
      </c>
      <c r="R78" s="819"/>
      <c r="S78" s="819"/>
      <c r="T78" s="819"/>
      <c r="U78" s="819"/>
      <c r="V78" s="819">
        <v>64</v>
      </c>
      <c r="W78" s="819"/>
      <c r="X78" s="819"/>
      <c r="Y78" s="819"/>
      <c r="Z78" s="819"/>
      <c r="AA78" s="819">
        <v>1</v>
      </c>
      <c r="AB78" s="819"/>
      <c r="AC78" s="819"/>
      <c r="AD78" s="819"/>
      <c r="AE78" s="819"/>
      <c r="AF78" s="819">
        <v>1</v>
      </c>
      <c r="AG78" s="819"/>
      <c r="AH78" s="819"/>
      <c r="AI78" s="819"/>
      <c r="AJ78" s="819"/>
      <c r="AK78" s="819" t="s">
        <v>540</v>
      </c>
      <c r="AL78" s="819"/>
      <c r="AM78" s="819"/>
      <c r="AN78" s="819"/>
      <c r="AO78" s="819"/>
      <c r="AP78" s="819" t="s">
        <v>539</v>
      </c>
      <c r="AQ78" s="819"/>
      <c r="AR78" s="819"/>
      <c r="AS78" s="819"/>
      <c r="AT78" s="819"/>
      <c r="AU78" s="819" t="s">
        <v>539</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555</v>
      </c>
      <c r="C79" s="862"/>
      <c r="D79" s="862"/>
      <c r="E79" s="862"/>
      <c r="F79" s="862"/>
      <c r="G79" s="862"/>
      <c r="H79" s="862"/>
      <c r="I79" s="862"/>
      <c r="J79" s="862"/>
      <c r="K79" s="862"/>
      <c r="L79" s="862"/>
      <c r="M79" s="862"/>
      <c r="N79" s="862"/>
      <c r="O79" s="862"/>
      <c r="P79" s="863"/>
      <c r="Q79" s="864">
        <v>300</v>
      </c>
      <c r="R79" s="819"/>
      <c r="S79" s="819"/>
      <c r="T79" s="819"/>
      <c r="U79" s="819"/>
      <c r="V79" s="819">
        <v>225</v>
      </c>
      <c r="W79" s="819"/>
      <c r="X79" s="819"/>
      <c r="Y79" s="819"/>
      <c r="Z79" s="819"/>
      <c r="AA79" s="819">
        <v>74</v>
      </c>
      <c r="AB79" s="819"/>
      <c r="AC79" s="819"/>
      <c r="AD79" s="819"/>
      <c r="AE79" s="819"/>
      <c r="AF79" s="819">
        <v>74</v>
      </c>
      <c r="AG79" s="819"/>
      <c r="AH79" s="819"/>
      <c r="AI79" s="819"/>
      <c r="AJ79" s="819"/>
      <c r="AK79" s="819" t="s">
        <v>540</v>
      </c>
      <c r="AL79" s="819"/>
      <c r="AM79" s="819"/>
      <c r="AN79" s="819"/>
      <c r="AO79" s="819"/>
      <c r="AP79" s="819" t="s">
        <v>539</v>
      </c>
      <c r="AQ79" s="819"/>
      <c r="AR79" s="819"/>
      <c r="AS79" s="819"/>
      <c r="AT79" s="819"/>
      <c r="AU79" s="819" t="s">
        <v>539</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556</v>
      </c>
      <c r="C80" s="862"/>
      <c r="D80" s="862"/>
      <c r="E80" s="862"/>
      <c r="F80" s="862"/>
      <c r="G80" s="862"/>
      <c r="H80" s="862"/>
      <c r="I80" s="862"/>
      <c r="J80" s="862"/>
      <c r="K80" s="862"/>
      <c r="L80" s="862"/>
      <c r="M80" s="862"/>
      <c r="N80" s="862"/>
      <c r="O80" s="862"/>
      <c r="P80" s="863"/>
      <c r="Q80" s="864">
        <v>63</v>
      </c>
      <c r="R80" s="819"/>
      <c r="S80" s="819"/>
      <c r="T80" s="819"/>
      <c r="U80" s="819"/>
      <c r="V80" s="819">
        <v>4</v>
      </c>
      <c r="W80" s="819"/>
      <c r="X80" s="819"/>
      <c r="Y80" s="819"/>
      <c r="Z80" s="819"/>
      <c r="AA80" s="819">
        <v>59</v>
      </c>
      <c r="AB80" s="819"/>
      <c r="AC80" s="819"/>
      <c r="AD80" s="819"/>
      <c r="AE80" s="819"/>
      <c r="AF80" s="819">
        <v>59</v>
      </c>
      <c r="AG80" s="819"/>
      <c r="AH80" s="819"/>
      <c r="AI80" s="819"/>
      <c r="AJ80" s="819"/>
      <c r="AK80" s="819">
        <v>63</v>
      </c>
      <c r="AL80" s="819"/>
      <c r="AM80" s="819"/>
      <c r="AN80" s="819"/>
      <c r="AO80" s="819"/>
      <c r="AP80" s="819" t="s">
        <v>539</v>
      </c>
      <c r="AQ80" s="819"/>
      <c r="AR80" s="819"/>
      <c r="AS80" s="819"/>
      <c r="AT80" s="819"/>
      <c r="AU80" s="819" t="s">
        <v>539</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t="s">
        <v>552</v>
      </c>
      <c r="C81" s="862"/>
      <c r="D81" s="862"/>
      <c r="E81" s="862"/>
      <c r="F81" s="862"/>
      <c r="G81" s="862"/>
      <c r="H81" s="862"/>
      <c r="I81" s="862"/>
      <c r="J81" s="862"/>
      <c r="K81" s="862"/>
      <c r="L81" s="862"/>
      <c r="M81" s="862"/>
      <c r="N81" s="862"/>
      <c r="O81" s="862"/>
      <c r="P81" s="863"/>
      <c r="Q81" s="864">
        <v>169</v>
      </c>
      <c r="R81" s="819"/>
      <c r="S81" s="819"/>
      <c r="T81" s="819"/>
      <c r="U81" s="819"/>
      <c r="V81" s="819">
        <v>168</v>
      </c>
      <c r="W81" s="819"/>
      <c r="X81" s="819"/>
      <c r="Y81" s="819"/>
      <c r="Z81" s="819"/>
      <c r="AA81" s="819">
        <v>1</v>
      </c>
      <c r="AB81" s="819"/>
      <c r="AC81" s="819"/>
      <c r="AD81" s="819"/>
      <c r="AE81" s="819"/>
      <c r="AF81" s="819">
        <v>1</v>
      </c>
      <c r="AG81" s="819"/>
      <c r="AH81" s="819"/>
      <c r="AI81" s="819"/>
      <c r="AJ81" s="819"/>
      <c r="AK81" s="819">
        <v>1</v>
      </c>
      <c r="AL81" s="819"/>
      <c r="AM81" s="819"/>
      <c r="AN81" s="819"/>
      <c r="AO81" s="819"/>
      <c r="AP81" s="819" t="s">
        <v>539</v>
      </c>
      <c r="AQ81" s="819"/>
      <c r="AR81" s="819"/>
      <c r="AS81" s="819"/>
      <c r="AT81" s="819"/>
      <c r="AU81" s="819" t="s">
        <v>539</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t="s">
        <v>553</v>
      </c>
      <c r="C82" s="862"/>
      <c r="D82" s="862"/>
      <c r="E82" s="862"/>
      <c r="F82" s="862"/>
      <c r="G82" s="862"/>
      <c r="H82" s="862"/>
      <c r="I82" s="862"/>
      <c r="J82" s="862"/>
      <c r="K82" s="862"/>
      <c r="L82" s="862"/>
      <c r="M82" s="862"/>
      <c r="N82" s="862"/>
      <c r="O82" s="862"/>
      <c r="P82" s="863"/>
      <c r="Q82" s="864">
        <v>199353</v>
      </c>
      <c r="R82" s="819"/>
      <c r="S82" s="819"/>
      <c r="T82" s="819"/>
      <c r="U82" s="819"/>
      <c r="V82" s="819">
        <v>190721</v>
      </c>
      <c r="W82" s="819"/>
      <c r="X82" s="819"/>
      <c r="Y82" s="819"/>
      <c r="Z82" s="819"/>
      <c r="AA82" s="819">
        <v>8632</v>
      </c>
      <c r="AB82" s="819"/>
      <c r="AC82" s="819"/>
      <c r="AD82" s="819"/>
      <c r="AE82" s="819"/>
      <c r="AF82" s="819">
        <v>8632</v>
      </c>
      <c r="AG82" s="819"/>
      <c r="AH82" s="819"/>
      <c r="AI82" s="819"/>
      <c r="AJ82" s="819"/>
      <c r="AK82" s="819">
        <v>1404</v>
      </c>
      <c r="AL82" s="819"/>
      <c r="AM82" s="819"/>
      <c r="AN82" s="819"/>
      <c r="AO82" s="819"/>
      <c r="AP82" s="819" t="s">
        <v>540</v>
      </c>
      <c r="AQ82" s="819"/>
      <c r="AR82" s="819"/>
      <c r="AS82" s="819"/>
      <c r="AT82" s="819"/>
      <c r="AU82" s="819" t="s">
        <v>539</v>
      </c>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9554</v>
      </c>
      <c r="AG88" s="830"/>
      <c r="AH88" s="830"/>
      <c r="AI88" s="830"/>
      <c r="AJ88" s="830"/>
      <c r="AK88" s="827"/>
      <c r="AL88" s="827"/>
      <c r="AM88" s="827"/>
      <c r="AN88" s="827"/>
      <c r="AO88" s="827"/>
      <c r="AP88" s="830">
        <v>3859</v>
      </c>
      <c r="AQ88" s="830"/>
      <c r="AR88" s="830"/>
      <c r="AS88" s="830"/>
      <c r="AT88" s="830"/>
      <c r="AU88" s="830">
        <v>81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408</v>
      </c>
      <c r="CS102" s="838"/>
      <c r="CT102" s="838"/>
      <c r="CU102" s="838"/>
      <c r="CV102" s="881"/>
      <c r="CW102" s="880">
        <v>22</v>
      </c>
      <c r="CX102" s="838"/>
      <c r="CY102" s="838"/>
      <c r="CZ102" s="838"/>
      <c r="DA102" s="881"/>
      <c r="DB102" s="880">
        <v>0</v>
      </c>
      <c r="DC102" s="838"/>
      <c r="DD102" s="838"/>
      <c r="DE102" s="838"/>
      <c r="DF102" s="881"/>
      <c r="DG102" s="880">
        <v>0</v>
      </c>
      <c r="DH102" s="838"/>
      <c r="DI102" s="838"/>
      <c r="DJ102" s="838"/>
      <c r="DK102" s="881"/>
      <c r="DL102" s="880">
        <v>0</v>
      </c>
      <c r="DM102" s="838"/>
      <c r="DN102" s="838"/>
      <c r="DO102" s="838"/>
      <c r="DP102" s="881"/>
      <c r="DQ102" s="880">
        <v>0</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287</v>
      </c>
      <c r="AG109" s="883"/>
      <c r="AH109" s="883"/>
      <c r="AI109" s="883"/>
      <c r="AJ109" s="884"/>
      <c r="AK109" s="882" t="s">
        <v>286</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287</v>
      </c>
      <c r="BW109" s="883"/>
      <c r="BX109" s="883"/>
      <c r="BY109" s="883"/>
      <c r="BZ109" s="884"/>
      <c r="CA109" s="882" t="s">
        <v>286</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287</v>
      </c>
      <c r="DM109" s="883"/>
      <c r="DN109" s="883"/>
      <c r="DO109" s="883"/>
      <c r="DP109" s="884"/>
      <c r="DQ109" s="882" t="s">
        <v>286</v>
      </c>
      <c r="DR109" s="883"/>
      <c r="DS109" s="883"/>
      <c r="DT109" s="883"/>
      <c r="DU109" s="884"/>
      <c r="DV109" s="882" t="s">
        <v>407</v>
      </c>
      <c r="DW109" s="883"/>
      <c r="DX109" s="883"/>
      <c r="DY109" s="883"/>
      <c r="DZ109" s="885"/>
    </row>
    <row r="110" spans="1:131" s="197" customFormat="1" ht="26.25" customHeight="1" x14ac:dyDescent="0.15">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6503629</v>
      </c>
      <c r="AB110" s="890"/>
      <c r="AC110" s="890"/>
      <c r="AD110" s="890"/>
      <c r="AE110" s="891"/>
      <c r="AF110" s="892">
        <v>6759874</v>
      </c>
      <c r="AG110" s="890"/>
      <c r="AH110" s="890"/>
      <c r="AI110" s="890"/>
      <c r="AJ110" s="891"/>
      <c r="AK110" s="892">
        <v>6657724</v>
      </c>
      <c r="AL110" s="890"/>
      <c r="AM110" s="890"/>
      <c r="AN110" s="890"/>
      <c r="AO110" s="891"/>
      <c r="AP110" s="893">
        <v>28.5</v>
      </c>
      <c r="AQ110" s="894"/>
      <c r="AR110" s="894"/>
      <c r="AS110" s="894"/>
      <c r="AT110" s="895"/>
      <c r="AU110" s="896" t="s">
        <v>60</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57709581</v>
      </c>
      <c r="BR110" s="927"/>
      <c r="BS110" s="927"/>
      <c r="BT110" s="927"/>
      <c r="BU110" s="927"/>
      <c r="BV110" s="927">
        <v>57028670</v>
      </c>
      <c r="BW110" s="927"/>
      <c r="BX110" s="927"/>
      <c r="BY110" s="927"/>
      <c r="BZ110" s="927"/>
      <c r="CA110" s="927">
        <v>56275376</v>
      </c>
      <c r="CB110" s="927"/>
      <c r="CC110" s="927"/>
      <c r="CD110" s="927"/>
      <c r="CE110" s="927"/>
      <c r="CF110" s="941">
        <v>240.9</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370</v>
      </c>
      <c r="DH110" s="927"/>
      <c r="DI110" s="927"/>
      <c r="DJ110" s="927"/>
      <c r="DK110" s="927"/>
      <c r="DL110" s="927" t="s">
        <v>370</v>
      </c>
      <c r="DM110" s="927"/>
      <c r="DN110" s="927"/>
      <c r="DO110" s="927"/>
      <c r="DP110" s="927"/>
      <c r="DQ110" s="927" t="s">
        <v>370</v>
      </c>
      <c r="DR110" s="927"/>
      <c r="DS110" s="927"/>
      <c r="DT110" s="927"/>
      <c r="DU110" s="927"/>
      <c r="DV110" s="928" t="s">
        <v>370</v>
      </c>
      <c r="DW110" s="928"/>
      <c r="DX110" s="928"/>
      <c r="DY110" s="928"/>
      <c r="DZ110" s="929"/>
    </row>
    <row r="111" spans="1:131" s="197" customFormat="1" ht="26.25" customHeight="1" x14ac:dyDescent="0.15">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370</v>
      </c>
      <c r="AB111" s="934"/>
      <c r="AC111" s="934"/>
      <c r="AD111" s="934"/>
      <c r="AE111" s="935"/>
      <c r="AF111" s="936" t="s">
        <v>370</v>
      </c>
      <c r="AG111" s="934"/>
      <c r="AH111" s="934"/>
      <c r="AI111" s="934"/>
      <c r="AJ111" s="935"/>
      <c r="AK111" s="936" t="s">
        <v>370</v>
      </c>
      <c r="AL111" s="934"/>
      <c r="AM111" s="934"/>
      <c r="AN111" s="934"/>
      <c r="AO111" s="935"/>
      <c r="AP111" s="937" t="s">
        <v>370</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v>2163041</v>
      </c>
      <c r="BR111" s="920"/>
      <c r="BS111" s="920"/>
      <c r="BT111" s="920"/>
      <c r="BU111" s="920"/>
      <c r="BV111" s="920">
        <v>1984775</v>
      </c>
      <c r="BW111" s="920"/>
      <c r="BX111" s="920"/>
      <c r="BY111" s="920"/>
      <c r="BZ111" s="920"/>
      <c r="CA111" s="920">
        <v>3112176</v>
      </c>
      <c r="CB111" s="920"/>
      <c r="CC111" s="920"/>
      <c r="CD111" s="920"/>
      <c r="CE111" s="920"/>
      <c r="CF111" s="914">
        <v>13.3</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174567</v>
      </c>
      <c r="DH111" s="920"/>
      <c r="DI111" s="920"/>
      <c r="DJ111" s="920"/>
      <c r="DK111" s="920"/>
      <c r="DL111" s="920">
        <v>155172</v>
      </c>
      <c r="DM111" s="920"/>
      <c r="DN111" s="920"/>
      <c r="DO111" s="920"/>
      <c r="DP111" s="920"/>
      <c r="DQ111" s="920">
        <v>135775</v>
      </c>
      <c r="DR111" s="920"/>
      <c r="DS111" s="920"/>
      <c r="DT111" s="920"/>
      <c r="DU111" s="920"/>
      <c r="DV111" s="921">
        <v>0.6</v>
      </c>
      <c r="DW111" s="921"/>
      <c r="DX111" s="921"/>
      <c r="DY111" s="921"/>
      <c r="DZ111" s="922"/>
    </row>
    <row r="112" spans="1:131" s="197" customFormat="1" ht="26.25" customHeight="1" x14ac:dyDescent="0.15">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370</v>
      </c>
      <c r="AB112" s="959"/>
      <c r="AC112" s="959"/>
      <c r="AD112" s="959"/>
      <c r="AE112" s="960"/>
      <c r="AF112" s="961" t="s">
        <v>370</v>
      </c>
      <c r="AG112" s="959"/>
      <c r="AH112" s="959"/>
      <c r="AI112" s="959"/>
      <c r="AJ112" s="960"/>
      <c r="AK112" s="961" t="s">
        <v>370</v>
      </c>
      <c r="AL112" s="959"/>
      <c r="AM112" s="959"/>
      <c r="AN112" s="959"/>
      <c r="AO112" s="960"/>
      <c r="AP112" s="962" t="s">
        <v>370</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22170195</v>
      </c>
      <c r="BR112" s="920"/>
      <c r="BS112" s="920"/>
      <c r="BT112" s="920"/>
      <c r="BU112" s="920"/>
      <c r="BV112" s="920">
        <v>22739047</v>
      </c>
      <c r="BW112" s="920"/>
      <c r="BX112" s="920"/>
      <c r="BY112" s="920"/>
      <c r="BZ112" s="920"/>
      <c r="CA112" s="920">
        <v>22175549</v>
      </c>
      <c r="CB112" s="920"/>
      <c r="CC112" s="920"/>
      <c r="CD112" s="920"/>
      <c r="CE112" s="920"/>
      <c r="CF112" s="914">
        <v>94.9</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370</v>
      </c>
      <c r="DH112" s="920"/>
      <c r="DI112" s="920"/>
      <c r="DJ112" s="920"/>
      <c r="DK112" s="920"/>
      <c r="DL112" s="920" t="s">
        <v>370</v>
      </c>
      <c r="DM112" s="920"/>
      <c r="DN112" s="920"/>
      <c r="DO112" s="920"/>
      <c r="DP112" s="920"/>
      <c r="DQ112" s="920" t="s">
        <v>370</v>
      </c>
      <c r="DR112" s="920"/>
      <c r="DS112" s="920"/>
      <c r="DT112" s="920"/>
      <c r="DU112" s="920"/>
      <c r="DV112" s="921" t="s">
        <v>370</v>
      </c>
      <c r="DW112" s="921"/>
      <c r="DX112" s="921"/>
      <c r="DY112" s="921"/>
      <c r="DZ112" s="922"/>
    </row>
    <row r="113" spans="1:130" s="197" customFormat="1" ht="26.25" customHeight="1" x14ac:dyDescent="0.15">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1424150</v>
      </c>
      <c r="AB113" s="934"/>
      <c r="AC113" s="934"/>
      <c r="AD113" s="934"/>
      <c r="AE113" s="935"/>
      <c r="AF113" s="936">
        <v>1546701</v>
      </c>
      <c r="AG113" s="934"/>
      <c r="AH113" s="934"/>
      <c r="AI113" s="934"/>
      <c r="AJ113" s="935"/>
      <c r="AK113" s="936">
        <v>1539271</v>
      </c>
      <c r="AL113" s="934"/>
      <c r="AM113" s="934"/>
      <c r="AN113" s="934"/>
      <c r="AO113" s="935"/>
      <c r="AP113" s="937">
        <v>6.6</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10846</v>
      </c>
      <c r="BR113" s="920"/>
      <c r="BS113" s="920"/>
      <c r="BT113" s="920"/>
      <c r="BU113" s="920"/>
      <c r="BV113" s="920">
        <v>47750</v>
      </c>
      <c r="BW113" s="920"/>
      <c r="BX113" s="920"/>
      <c r="BY113" s="920"/>
      <c r="BZ113" s="920"/>
      <c r="CA113" s="920">
        <v>81325</v>
      </c>
      <c r="CB113" s="920"/>
      <c r="CC113" s="920"/>
      <c r="CD113" s="920"/>
      <c r="CE113" s="920"/>
      <c r="CF113" s="914">
        <v>0.3</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370</v>
      </c>
      <c r="DH113" s="959"/>
      <c r="DI113" s="959"/>
      <c r="DJ113" s="959"/>
      <c r="DK113" s="960"/>
      <c r="DL113" s="961" t="s">
        <v>370</v>
      </c>
      <c r="DM113" s="959"/>
      <c r="DN113" s="959"/>
      <c r="DO113" s="959"/>
      <c r="DP113" s="960"/>
      <c r="DQ113" s="961">
        <v>2387311</v>
      </c>
      <c r="DR113" s="959"/>
      <c r="DS113" s="959"/>
      <c r="DT113" s="959"/>
      <c r="DU113" s="960"/>
      <c r="DV113" s="962">
        <v>10.199999999999999</v>
      </c>
      <c r="DW113" s="963"/>
      <c r="DX113" s="963"/>
      <c r="DY113" s="963"/>
      <c r="DZ113" s="964"/>
    </row>
    <row r="114" spans="1:130" s="197" customFormat="1" ht="26.25" customHeight="1" x14ac:dyDescent="0.15">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3624</v>
      </c>
      <c r="AB114" s="959"/>
      <c r="AC114" s="959"/>
      <c r="AD114" s="959"/>
      <c r="AE114" s="960"/>
      <c r="AF114" s="961">
        <v>3451</v>
      </c>
      <c r="AG114" s="959"/>
      <c r="AH114" s="959"/>
      <c r="AI114" s="959"/>
      <c r="AJ114" s="960"/>
      <c r="AK114" s="961">
        <v>2852</v>
      </c>
      <c r="AL114" s="959"/>
      <c r="AM114" s="959"/>
      <c r="AN114" s="959"/>
      <c r="AO114" s="960"/>
      <c r="AP114" s="962">
        <v>0</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9123851</v>
      </c>
      <c r="BR114" s="920"/>
      <c r="BS114" s="920"/>
      <c r="BT114" s="920"/>
      <c r="BU114" s="920"/>
      <c r="BV114" s="920">
        <v>8725393</v>
      </c>
      <c r="BW114" s="920"/>
      <c r="BX114" s="920"/>
      <c r="BY114" s="920"/>
      <c r="BZ114" s="920"/>
      <c r="CA114" s="920">
        <v>8201230</v>
      </c>
      <c r="CB114" s="920"/>
      <c r="CC114" s="920"/>
      <c r="CD114" s="920"/>
      <c r="CE114" s="920"/>
      <c r="CF114" s="914">
        <v>35.1</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v>64508</v>
      </c>
      <c r="DH114" s="959"/>
      <c r="DI114" s="959"/>
      <c r="DJ114" s="959"/>
      <c r="DK114" s="960"/>
      <c r="DL114" s="961">
        <v>51650</v>
      </c>
      <c r="DM114" s="959"/>
      <c r="DN114" s="959"/>
      <c r="DO114" s="959"/>
      <c r="DP114" s="960"/>
      <c r="DQ114" s="961">
        <v>38762</v>
      </c>
      <c r="DR114" s="959"/>
      <c r="DS114" s="959"/>
      <c r="DT114" s="959"/>
      <c r="DU114" s="960"/>
      <c r="DV114" s="962">
        <v>0.2</v>
      </c>
      <c r="DW114" s="963"/>
      <c r="DX114" s="963"/>
      <c r="DY114" s="963"/>
      <c r="DZ114" s="964"/>
    </row>
    <row r="115" spans="1:130" s="197" customFormat="1" ht="26.25" customHeight="1" x14ac:dyDescent="0.15">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42886</v>
      </c>
      <c r="AB115" s="934"/>
      <c r="AC115" s="934"/>
      <c r="AD115" s="934"/>
      <c r="AE115" s="935"/>
      <c r="AF115" s="936">
        <v>41805</v>
      </c>
      <c r="AG115" s="934"/>
      <c r="AH115" s="934"/>
      <c r="AI115" s="934"/>
      <c r="AJ115" s="935"/>
      <c r="AK115" s="936">
        <v>41875</v>
      </c>
      <c r="AL115" s="934"/>
      <c r="AM115" s="934"/>
      <c r="AN115" s="934"/>
      <c r="AO115" s="935"/>
      <c r="AP115" s="937">
        <v>0.2</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370</v>
      </c>
      <c r="BR115" s="920"/>
      <c r="BS115" s="920"/>
      <c r="BT115" s="920"/>
      <c r="BU115" s="920"/>
      <c r="BV115" s="920" t="s">
        <v>370</v>
      </c>
      <c r="BW115" s="920"/>
      <c r="BX115" s="920"/>
      <c r="BY115" s="920"/>
      <c r="BZ115" s="920"/>
      <c r="CA115" s="920" t="s">
        <v>370</v>
      </c>
      <c r="CB115" s="920"/>
      <c r="CC115" s="920"/>
      <c r="CD115" s="920"/>
      <c r="CE115" s="920"/>
      <c r="CF115" s="914" t="s">
        <v>370</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1635438</v>
      </c>
      <c r="DH115" s="959"/>
      <c r="DI115" s="959"/>
      <c r="DJ115" s="959"/>
      <c r="DK115" s="960"/>
      <c r="DL115" s="961">
        <v>1504458</v>
      </c>
      <c r="DM115" s="959"/>
      <c r="DN115" s="959"/>
      <c r="DO115" s="959"/>
      <c r="DP115" s="960"/>
      <c r="DQ115" s="961" t="s">
        <v>370</v>
      </c>
      <c r="DR115" s="959"/>
      <c r="DS115" s="959"/>
      <c r="DT115" s="959"/>
      <c r="DU115" s="960"/>
      <c r="DV115" s="962" t="s">
        <v>370</v>
      </c>
      <c r="DW115" s="963"/>
      <c r="DX115" s="963"/>
      <c r="DY115" s="963"/>
      <c r="DZ115" s="964"/>
    </row>
    <row r="116" spans="1:130" s="197" customFormat="1" ht="26.25" customHeight="1" x14ac:dyDescent="0.15">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60</v>
      </c>
      <c r="AB116" s="959"/>
      <c r="AC116" s="959"/>
      <c r="AD116" s="959"/>
      <c r="AE116" s="960"/>
      <c r="AF116" s="961" t="s">
        <v>370</v>
      </c>
      <c r="AG116" s="959"/>
      <c r="AH116" s="959"/>
      <c r="AI116" s="959"/>
      <c r="AJ116" s="960"/>
      <c r="AK116" s="961" t="s">
        <v>370</v>
      </c>
      <c r="AL116" s="959"/>
      <c r="AM116" s="959"/>
      <c r="AN116" s="959"/>
      <c r="AO116" s="960"/>
      <c r="AP116" s="962" t="s">
        <v>370</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370</v>
      </c>
      <c r="BR116" s="920"/>
      <c r="BS116" s="920"/>
      <c r="BT116" s="920"/>
      <c r="BU116" s="920"/>
      <c r="BV116" s="920" t="s">
        <v>370</v>
      </c>
      <c r="BW116" s="920"/>
      <c r="BX116" s="920"/>
      <c r="BY116" s="920"/>
      <c r="BZ116" s="920"/>
      <c r="CA116" s="920" t="s">
        <v>370</v>
      </c>
      <c r="CB116" s="920"/>
      <c r="CC116" s="920"/>
      <c r="CD116" s="920"/>
      <c r="CE116" s="920"/>
      <c r="CF116" s="914" t="s">
        <v>370</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281012</v>
      </c>
      <c r="DH116" s="959"/>
      <c r="DI116" s="959"/>
      <c r="DJ116" s="959"/>
      <c r="DK116" s="960"/>
      <c r="DL116" s="961">
        <v>273495</v>
      </c>
      <c r="DM116" s="959"/>
      <c r="DN116" s="959"/>
      <c r="DO116" s="959"/>
      <c r="DP116" s="960"/>
      <c r="DQ116" s="961">
        <v>550328</v>
      </c>
      <c r="DR116" s="959"/>
      <c r="DS116" s="959"/>
      <c r="DT116" s="959"/>
      <c r="DU116" s="960"/>
      <c r="DV116" s="962">
        <v>2.4</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7974349</v>
      </c>
      <c r="AB117" s="966"/>
      <c r="AC117" s="966"/>
      <c r="AD117" s="966"/>
      <c r="AE117" s="967"/>
      <c r="AF117" s="965">
        <v>8351831</v>
      </c>
      <c r="AG117" s="966"/>
      <c r="AH117" s="966"/>
      <c r="AI117" s="966"/>
      <c r="AJ117" s="967"/>
      <c r="AK117" s="965">
        <v>8241722</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370</v>
      </c>
      <c r="BR117" s="986"/>
      <c r="BS117" s="986"/>
      <c r="BT117" s="986"/>
      <c r="BU117" s="986"/>
      <c r="BV117" s="986" t="s">
        <v>370</v>
      </c>
      <c r="BW117" s="986"/>
      <c r="BX117" s="986"/>
      <c r="BY117" s="986"/>
      <c r="BZ117" s="986"/>
      <c r="CA117" s="986" t="s">
        <v>370</v>
      </c>
      <c r="CB117" s="986"/>
      <c r="CC117" s="986"/>
      <c r="CD117" s="986"/>
      <c r="CE117" s="986"/>
      <c r="CF117" s="914" t="s">
        <v>370</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370</v>
      </c>
      <c r="DH117" s="959"/>
      <c r="DI117" s="959"/>
      <c r="DJ117" s="959"/>
      <c r="DK117" s="960"/>
      <c r="DL117" s="961" t="s">
        <v>370</v>
      </c>
      <c r="DM117" s="959"/>
      <c r="DN117" s="959"/>
      <c r="DO117" s="959"/>
      <c r="DP117" s="960"/>
      <c r="DQ117" s="961" t="s">
        <v>370</v>
      </c>
      <c r="DR117" s="959"/>
      <c r="DS117" s="959"/>
      <c r="DT117" s="959"/>
      <c r="DU117" s="960"/>
      <c r="DV117" s="962" t="s">
        <v>370</v>
      </c>
      <c r="DW117" s="963"/>
      <c r="DX117" s="963"/>
      <c r="DY117" s="963"/>
      <c r="DZ117" s="964"/>
    </row>
    <row r="118" spans="1:130" s="197" customFormat="1" ht="26.25" customHeight="1" x14ac:dyDescent="0.15">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287</v>
      </c>
      <c r="AG118" s="883"/>
      <c r="AH118" s="883"/>
      <c r="AI118" s="883"/>
      <c r="AJ118" s="884"/>
      <c r="AK118" s="882" t="s">
        <v>286</v>
      </c>
      <c r="AL118" s="883"/>
      <c r="AM118" s="883"/>
      <c r="AN118" s="883"/>
      <c r="AO118" s="884"/>
      <c r="AP118" s="990" t="s">
        <v>407</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435</v>
      </c>
      <c r="BP118" s="994"/>
      <c r="BQ118" s="985">
        <v>91177514</v>
      </c>
      <c r="BR118" s="986"/>
      <c r="BS118" s="986"/>
      <c r="BT118" s="986"/>
      <c r="BU118" s="986"/>
      <c r="BV118" s="986">
        <v>90525635</v>
      </c>
      <c r="BW118" s="986"/>
      <c r="BX118" s="986"/>
      <c r="BY118" s="986"/>
      <c r="BZ118" s="986"/>
      <c r="CA118" s="986">
        <v>89845656</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370</v>
      </c>
      <c r="DH118" s="959"/>
      <c r="DI118" s="959"/>
      <c r="DJ118" s="959"/>
      <c r="DK118" s="960"/>
      <c r="DL118" s="961" t="s">
        <v>370</v>
      </c>
      <c r="DM118" s="959"/>
      <c r="DN118" s="959"/>
      <c r="DO118" s="959"/>
      <c r="DP118" s="960"/>
      <c r="DQ118" s="961" t="s">
        <v>370</v>
      </c>
      <c r="DR118" s="959"/>
      <c r="DS118" s="959"/>
      <c r="DT118" s="959"/>
      <c r="DU118" s="960"/>
      <c r="DV118" s="962" t="s">
        <v>370</v>
      </c>
      <c r="DW118" s="963"/>
      <c r="DX118" s="963"/>
      <c r="DY118" s="963"/>
      <c r="DZ118" s="964"/>
    </row>
    <row r="119" spans="1:130" s="197" customFormat="1" ht="26.25" customHeight="1" x14ac:dyDescent="0.15">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370</v>
      </c>
      <c r="AB119" s="890"/>
      <c r="AC119" s="890"/>
      <c r="AD119" s="890"/>
      <c r="AE119" s="891"/>
      <c r="AF119" s="892" t="s">
        <v>370</v>
      </c>
      <c r="AG119" s="890"/>
      <c r="AH119" s="890"/>
      <c r="AI119" s="890"/>
      <c r="AJ119" s="891"/>
      <c r="AK119" s="892" t="s">
        <v>370</v>
      </c>
      <c r="AL119" s="890"/>
      <c r="AM119" s="890"/>
      <c r="AN119" s="890"/>
      <c r="AO119" s="891"/>
      <c r="AP119" s="893" t="s">
        <v>370</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11356907</v>
      </c>
      <c r="BR119" s="927"/>
      <c r="BS119" s="927"/>
      <c r="BT119" s="927"/>
      <c r="BU119" s="927"/>
      <c r="BV119" s="927">
        <v>11695943</v>
      </c>
      <c r="BW119" s="927"/>
      <c r="BX119" s="927"/>
      <c r="BY119" s="927"/>
      <c r="BZ119" s="927"/>
      <c r="CA119" s="927">
        <v>11637127</v>
      </c>
      <c r="CB119" s="927"/>
      <c r="CC119" s="927"/>
      <c r="CD119" s="927"/>
      <c r="CE119" s="927"/>
      <c r="CF119" s="941">
        <v>49.8</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7516</v>
      </c>
      <c r="DH119" s="998"/>
      <c r="DI119" s="998"/>
      <c r="DJ119" s="998"/>
      <c r="DK119" s="999"/>
      <c r="DL119" s="1000" t="s">
        <v>370</v>
      </c>
      <c r="DM119" s="998"/>
      <c r="DN119" s="998"/>
      <c r="DO119" s="998"/>
      <c r="DP119" s="999"/>
      <c r="DQ119" s="1000" t="s">
        <v>370</v>
      </c>
      <c r="DR119" s="998"/>
      <c r="DS119" s="998"/>
      <c r="DT119" s="998"/>
      <c r="DU119" s="999"/>
      <c r="DV119" s="1001" t="s">
        <v>370</v>
      </c>
      <c r="DW119" s="1002"/>
      <c r="DX119" s="1002"/>
      <c r="DY119" s="1002"/>
      <c r="DZ119" s="1003"/>
    </row>
    <row r="120" spans="1:130" s="197" customFormat="1" ht="26.25" customHeight="1" x14ac:dyDescent="0.15">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370</v>
      </c>
      <c r="AB120" s="959"/>
      <c r="AC120" s="959"/>
      <c r="AD120" s="959"/>
      <c r="AE120" s="960"/>
      <c r="AF120" s="961" t="s">
        <v>370</v>
      </c>
      <c r="AG120" s="959"/>
      <c r="AH120" s="959"/>
      <c r="AI120" s="959"/>
      <c r="AJ120" s="960"/>
      <c r="AK120" s="961" t="s">
        <v>370</v>
      </c>
      <c r="AL120" s="959"/>
      <c r="AM120" s="959"/>
      <c r="AN120" s="959"/>
      <c r="AO120" s="960"/>
      <c r="AP120" s="962" t="s">
        <v>370</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108829</v>
      </c>
      <c r="BR120" s="920"/>
      <c r="BS120" s="920"/>
      <c r="BT120" s="920"/>
      <c r="BU120" s="920"/>
      <c r="BV120" s="920">
        <v>152500</v>
      </c>
      <c r="BW120" s="920"/>
      <c r="BX120" s="920"/>
      <c r="BY120" s="920"/>
      <c r="BZ120" s="920"/>
      <c r="CA120" s="920">
        <v>103284</v>
      </c>
      <c r="CB120" s="920"/>
      <c r="CC120" s="920"/>
      <c r="CD120" s="920"/>
      <c r="CE120" s="920"/>
      <c r="CF120" s="914">
        <v>0.4</v>
      </c>
      <c r="CG120" s="915"/>
      <c r="CH120" s="915"/>
      <c r="CI120" s="915"/>
      <c r="CJ120" s="915"/>
      <c r="CK120" s="1013" t="s">
        <v>441</v>
      </c>
      <c r="CL120" s="1014"/>
      <c r="CM120" s="1014"/>
      <c r="CN120" s="1014"/>
      <c r="CO120" s="1015"/>
      <c r="CP120" s="1021" t="s">
        <v>388</v>
      </c>
      <c r="CQ120" s="1022"/>
      <c r="CR120" s="1022"/>
      <c r="CS120" s="1022"/>
      <c r="CT120" s="1022"/>
      <c r="CU120" s="1022"/>
      <c r="CV120" s="1022"/>
      <c r="CW120" s="1022"/>
      <c r="CX120" s="1022"/>
      <c r="CY120" s="1022"/>
      <c r="CZ120" s="1022"/>
      <c r="DA120" s="1022"/>
      <c r="DB120" s="1022"/>
      <c r="DC120" s="1022"/>
      <c r="DD120" s="1022"/>
      <c r="DE120" s="1022"/>
      <c r="DF120" s="1023"/>
      <c r="DG120" s="926">
        <v>9710003</v>
      </c>
      <c r="DH120" s="927"/>
      <c r="DI120" s="927"/>
      <c r="DJ120" s="927"/>
      <c r="DK120" s="927"/>
      <c r="DL120" s="927">
        <v>10385614</v>
      </c>
      <c r="DM120" s="927"/>
      <c r="DN120" s="927"/>
      <c r="DO120" s="927"/>
      <c r="DP120" s="927"/>
      <c r="DQ120" s="927">
        <v>10380460</v>
      </c>
      <c r="DR120" s="927"/>
      <c r="DS120" s="927"/>
      <c r="DT120" s="927"/>
      <c r="DU120" s="927"/>
      <c r="DV120" s="928">
        <v>44.4</v>
      </c>
      <c r="DW120" s="928"/>
      <c r="DX120" s="928"/>
      <c r="DY120" s="928"/>
      <c r="DZ120" s="929"/>
    </row>
    <row r="121" spans="1:130" s="197" customFormat="1" ht="26.25" customHeight="1" x14ac:dyDescent="0.15">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370</v>
      </c>
      <c r="AB121" s="959"/>
      <c r="AC121" s="959"/>
      <c r="AD121" s="959"/>
      <c r="AE121" s="960"/>
      <c r="AF121" s="961" t="s">
        <v>370</v>
      </c>
      <c r="AG121" s="959"/>
      <c r="AH121" s="959"/>
      <c r="AI121" s="959"/>
      <c r="AJ121" s="960"/>
      <c r="AK121" s="961" t="s">
        <v>370</v>
      </c>
      <c r="AL121" s="959"/>
      <c r="AM121" s="959"/>
      <c r="AN121" s="959"/>
      <c r="AO121" s="960"/>
      <c r="AP121" s="962" t="s">
        <v>370</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52859756</v>
      </c>
      <c r="BR121" s="986"/>
      <c r="BS121" s="986"/>
      <c r="BT121" s="986"/>
      <c r="BU121" s="986"/>
      <c r="BV121" s="986">
        <v>53751031</v>
      </c>
      <c r="BW121" s="986"/>
      <c r="BX121" s="986"/>
      <c r="BY121" s="986"/>
      <c r="BZ121" s="986"/>
      <c r="CA121" s="986">
        <v>53742326</v>
      </c>
      <c r="CB121" s="986"/>
      <c r="CC121" s="986"/>
      <c r="CD121" s="986"/>
      <c r="CE121" s="986"/>
      <c r="CF121" s="1024">
        <v>230</v>
      </c>
      <c r="CG121" s="1025"/>
      <c r="CH121" s="1025"/>
      <c r="CI121" s="1025"/>
      <c r="CJ121" s="1025"/>
      <c r="CK121" s="1016"/>
      <c r="CL121" s="1017"/>
      <c r="CM121" s="1017"/>
      <c r="CN121" s="1017"/>
      <c r="CO121" s="1018"/>
      <c r="CP121" s="1007" t="s">
        <v>390</v>
      </c>
      <c r="CQ121" s="1008"/>
      <c r="CR121" s="1008"/>
      <c r="CS121" s="1008"/>
      <c r="CT121" s="1008"/>
      <c r="CU121" s="1008"/>
      <c r="CV121" s="1008"/>
      <c r="CW121" s="1008"/>
      <c r="CX121" s="1008"/>
      <c r="CY121" s="1008"/>
      <c r="CZ121" s="1008"/>
      <c r="DA121" s="1008"/>
      <c r="DB121" s="1008"/>
      <c r="DC121" s="1008"/>
      <c r="DD121" s="1008"/>
      <c r="DE121" s="1008"/>
      <c r="DF121" s="1009"/>
      <c r="DG121" s="919">
        <v>6314126</v>
      </c>
      <c r="DH121" s="920"/>
      <c r="DI121" s="920"/>
      <c r="DJ121" s="920"/>
      <c r="DK121" s="920"/>
      <c r="DL121" s="920">
        <v>6101284</v>
      </c>
      <c r="DM121" s="920"/>
      <c r="DN121" s="920"/>
      <c r="DO121" s="920"/>
      <c r="DP121" s="920"/>
      <c r="DQ121" s="920">
        <v>5927823</v>
      </c>
      <c r="DR121" s="920"/>
      <c r="DS121" s="920"/>
      <c r="DT121" s="920"/>
      <c r="DU121" s="920"/>
      <c r="DV121" s="921">
        <v>25.4</v>
      </c>
      <c r="DW121" s="921"/>
      <c r="DX121" s="921"/>
      <c r="DY121" s="921"/>
      <c r="DZ121" s="922"/>
    </row>
    <row r="122" spans="1:130" s="197" customFormat="1" ht="26.25" customHeight="1" x14ac:dyDescent="0.15">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370</v>
      </c>
      <c r="AB122" s="959"/>
      <c r="AC122" s="959"/>
      <c r="AD122" s="959"/>
      <c r="AE122" s="960"/>
      <c r="AF122" s="961" t="s">
        <v>370</v>
      </c>
      <c r="AG122" s="959"/>
      <c r="AH122" s="959"/>
      <c r="AI122" s="959"/>
      <c r="AJ122" s="960"/>
      <c r="AK122" s="961" t="s">
        <v>370</v>
      </c>
      <c r="AL122" s="959"/>
      <c r="AM122" s="959"/>
      <c r="AN122" s="959"/>
      <c r="AO122" s="960"/>
      <c r="AP122" s="962" t="s">
        <v>370</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444</v>
      </c>
      <c r="BP122" s="994"/>
      <c r="BQ122" s="1034">
        <v>64325492</v>
      </c>
      <c r="BR122" s="1035"/>
      <c r="BS122" s="1035"/>
      <c r="BT122" s="1035"/>
      <c r="BU122" s="1035"/>
      <c r="BV122" s="1035">
        <v>65599474</v>
      </c>
      <c r="BW122" s="1035"/>
      <c r="BX122" s="1035"/>
      <c r="BY122" s="1035"/>
      <c r="BZ122" s="1035"/>
      <c r="CA122" s="1035">
        <v>65482737</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4893759</v>
      </c>
      <c r="DH122" s="920"/>
      <c r="DI122" s="920"/>
      <c r="DJ122" s="920"/>
      <c r="DK122" s="920"/>
      <c r="DL122" s="920">
        <v>4970843</v>
      </c>
      <c r="DM122" s="920"/>
      <c r="DN122" s="920"/>
      <c r="DO122" s="920"/>
      <c r="DP122" s="920"/>
      <c r="DQ122" s="920">
        <v>4643476</v>
      </c>
      <c r="DR122" s="920"/>
      <c r="DS122" s="920"/>
      <c r="DT122" s="920"/>
      <c r="DU122" s="920"/>
      <c r="DV122" s="921">
        <v>19.899999999999999</v>
      </c>
      <c r="DW122" s="921"/>
      <c r="DX122" s="921"/>
      <c r="DY122" s="921"/>
      <c r="DZ122" s="922"/>
    </row>
    <row r="123" spans="1:130" s="197" customFormat="1" ht="26.25" customHeight="1" thickBot="1" x14ac:dyDescent="0.2">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370</v>
      </c>
      <c r="AB123" s="959"/>
      <c r="AC123" s="959"/>
      <c r="AD123" s="959"/>
      <c r="AE123" s="960"/>
      <c r="AF123" s="961" t="s">
        <v>370</v>
      </c>
      <c r="AG123" s="959"/>
      <c r="AH123" s="959"/>
      <c r="AI123" s="959"/>
      <c r="AJ123" s="960"/>
      <c r="AK123" s="961" t="s">
        <v>370</v>
      </c>
      <c r="AL123" s="959"/>
      <c r="AM123" s="959"/>
      <c r="AN123" s="959"/>
      <c r="AO123" s="960"/>
      <c r="AP123" s="962" t="s">
        <v>370</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114</v>
      </c>
      <c r="BR123" s="1027"/>
      <c r="BS123" s="1027"/>
      <c r="BT123" s="1027"/>
      <c r="BU123" s="1027"/>
      <c r="BV123" s="1027">
        <v>105.3</v>
      </c>
      <c r="BW123" s="1027"/>
      <c r="BX123" s="1027"/>
      <c r="BY123" s="1027"/>
      <c r="BZ123" s="1027"/>
      <c r="CA123" s="1027">
        <v>104.2</v>
      </c>
      <c r="CB123" s="1027"/>
      <c r="CC123" s="1027"/>
      <c r="CD123" s="1027"/>
      <c r="CE123" s="1027"/>
      <c r="CF123" s="1028"/>
      <c r="CG123" s="1029"/>
      <c r="CH123" s="1029"/>
      <c r="CI123" s="1029"/>
      <c r="CJ123" s="1030"/>
      <c r="CK123" s="1016"/>
      <c r="CL123" s="1017"/>
      <c r="CM123" s="1017"/>
      <c r="CN123" s="1017"/>
      <c r="CO123" s="1018"/>
      <c r="CP123" s="1007" t="s">
        <v>385</v>
      </c>
      <c r="CQ123" s="1008"/>
      <c r="CR123" s="1008"/>
      <c r="CS123" s="1008"/>
      <c r="CT123" s="1008"/>
      <c r="CU123" s="1008"/>
      <c r="CV123" s="1008"/>
      <c r="CW123" s="1008"/>
      <c r="CX123" s="1008"/>
      <c r="CY123" s="1008"/>
      <c r="CZ123" s="1008"/>
      <c r="DA123" s="1008"/>
      <c r="DB123" s="1008"/>
      <c r="DC123" s="1008"/>
      <c r="DD123" s="1008"/>
      <c r="DE123" s="1008"/>
      <c r="DF123" s="1009"/>
      <c r="DG123" s="958">
        <v>1232169</v>
      </c>
      <c r="DH123" s="959"/>
      <c r="DI123" s="959"/>
      <c r="DJ123" s="959"/>
      <c r="DK123" s="960"/>
      <c r="DL123" s="961">
        <v>1259493</v>
      </c>
      <c r="DM123" s="959"/>
      <c r="DN123" s="959"/>
      <c r="DO123" s="959"/>
      <c r="DP123" s="960"/>
      <c r="DQ123" s="961">
        <v>1201480</v>
      </c>
      <c r="DR123" s="959"/>
      <c r="DS123" s="959"/>
      <c r="DT123" s="959"/>
      <c r="DU123" s="960"/>
      <c r="DV123" s="962">
        <v>5.0999999999999996</v>
      </c>
      <c r="DW123" s="963"/>
      <c r="DX123" s="963"/>
      <c r="DY123" s="963"/>
      <c r="DZ123" s="964"/>
    </row>
    <row r="124" spans="1:130" s="197" customFormat="1" ht="26.25" customHeight="1" x14ac:dyDescent="0.15">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370</v>
      </c>
      <c r="AB124" s="959"/>
      <c r="AC124" s="959"/>
      <c r="AD124" s="959"/>
      <c r="AE124" s="960"/>
      <c r="AF124" s="961" t="s">
        <v>370</v>
      </c>
      <c r="AG124" s="959"/>
      <c r="AH124" s="959"/>
      <c r="AI124" s="959"/>
      <c r="AJ124" s="960"/>
      <c r="AK124" s="961" t="s">
        <v>370</v>
      </c>
      <c r="AL124" s="959"/>
      <c r="AM124" s="959"/>
      <c r="AN124" s="959"/>
      <c r="AO124" s="960"/>
      <c r="AP124" s="962" t="s">
        <v>370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v>19647</v>
      </c>
      <c r="DH124" s="998"/>
      <c r="DI124" s="998"/>
      <c r="DJ124" s="998"/>
      <c r="DK124" s="999"/>
      <c r="DL124" s="1000">
        <v>21464</v>
      </c>
      <c r="DM124" s="998"/>
      <c r="DN124" s="998"/>
      <c r="DO124" s="998"/>
      <c r="DP124" s="999"/>
      <c r="DQ124" s="1000">
        <v>22099</v>
      </c>
      <c r="DR124" s="998"/>
      <c r="DS124" s="998"/>
      <c r="DT124" s="998"/>
      <c r="DU124" s="999"/>
      <c r="DV124" s="1001">
        <v>0.1</v>
      </c>
      <c r="DW124" s="1002"/>
      <c r="DX124" s="1002"/>
      <c r="DY124" s="1002"/>
      <c r="DZ124" s="1003"/>
    </row>
    <row r="125" spans="1:130" s="197" customFormat="1" ht="26.25" customHeight="1" thickBot="1" x14ac:dyDescent="0.2">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370</v>
      </c>
      <c r="AB125" s="959"/>
      <c r="AC125" s="959"/>
      <c r="AD125" s="959"/>
      <c r="AE125" s="960"/>
      <c r="AF125" s="961" t="s">
        <v>370</v>
      </c>
      <c r="AG125" s="959"/>
      <c r="AH125" s="959"/>
      <c r="AI125" s="959"/>
      <c r="AJ125" s="960"/>
      <c r="AK125" s="961" t="s">
        <v>370</v>
      </c>
      <c r="AL125" s="959"/>
      <c r="AM125" s="959"/>
      <c r="AN125" s="959"/>
      <c r="AO125" s="960"/>
      <c r="AP125" s="962" t="s">
        <v>370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370</v>
      </c>
      <c r="DH125" s="927"/>
      <c r="DI125" s="927"/>
      <c r="DJ125" s="927"/>
      <c r="DK125" s="927"/>
      <c r="DL125" s="927" t="s">
        <v>370</v>
      </c>
      <c r="DM125" s="927"/>
      <c r="DN125" s="927"/>
      <c r="DO125" s="927"/>
      <c r="DP125" s="927"/>
      <c r="DQ125" s="927" t="s">
        <v>370</v>
      </c>
      <c r="DR125" s="927"/>
      <c r="DS125" s="927"/>
      <c r="DT125" s="927"/>
      <c r="DU125" s="927"/>
      <c r="DV125" s="928" t="s">
        <v>370</v>
      </c>
      <c r="DW125" s="928"/>
      <c r="DX125" s="928"/>
      <c r="DY125" s="928"/>
      <c r="DZ125" s="929"/>
    </row>
    <row r="126" spans="1:130" s="197" customFormat="1" ht="26.25" customHeight="1" x14ac:dyDescent="0.15">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42886</v>
      </c>
      <c r="AB126" s="959"/>
      <c r="AC126" s="959"/>
      <c r="AD126" s="959"/>
      <c r="AE126" s="960"/>
      <c r="AF126" s="961">
        <v>41805</v>
      </c>
      <c r="AG126" s="959"/>
      <c r="AH126" s="959"/>
      <c r="AI126" s="959"/>
      <c r="AJ126" s="960"/>
      <c r="AK126" s="961">
        <v>41875</v>
      </c>
      <c r="AL126" s="959"/>
      <c r="AM126" s="959"/>
      <c r="AN126" s="959"/>
      <c r="AO126" s="960"/>
      <c r="AP126" s="962">
        <v>0.2</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370</v>
      </c>
      <c r="DH126" s="920"/>
      <c r="DI126" s="920"/>
      <c r="DJ126" s="920"/>
      <c r="DK126" s="920"/>
      <c r="DL126" s="920" t="s">
        <v>370</v>
      </c>
      <c r="DM126" s="920"/>
      <c r="DN126" s="920"/>
      <c r="DO126" s="920"/>
      <c r="DP126" s="920"/>
      <c r="DQ126" s="920" t="s">
        <v>370</v>
      </c>
      <c r="DR126" s="920"/>
      <c r="DS126" s="920"/>
      <c r="DT126" s="920"/>
      <c r="DU126" s="920"/>
      <c r="DV126" s="921" t="s">
        <v>370</v>
      </c>
      <c r="DW126" s="921"/>
      <c r="DX126" s="921"/>
      <c r="DY126" s="921"/>
      <c r="DZ126" s="922"/>
    </row>
    <row r="127" spans="1:130" s="197" customFormat="1" ht="26.25" customHeight="1" thickBot="1" x14ac:dyDescent="0.2">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370</v>
      </c>
      <c r="AB127" s="959"/>
      <c r="AC127" s="959"/>
      <c r="AD127" s="959"/>
      <c r="AE127" s="960"/>
      <c r="AF127" s="961" t="s">
        <v>370</v>
      </c>
      <c r="AG127" s="959"/>
      <c r="AH127" s="959"/>
      <c r="AI127" s="959"/>
      <c r="AJ127" s="960"/>
      <c r="AK127" s="961" t="s">
        <v>370</v>
      </c>
      <c r="AL127" s="959"/>
      <c r="AM127" s="959"/>
      <c r="AN127" s="959"/>
      <c r="AO127" s="960"/>
      <c r="AP127" s="962" t="s">
        <v>370</v>
      </c>
      <c r="AQ127" s="963"/>
      <c r="AR127" s="963"/>
      <c r="AS127" s="963"/>
      <c r="AT127" s="964"/>
      <c r="AU127" s="233"/>
      <c r="AV127" s="233"/>
      <c r="AW127" s="233"/>
      <c r="AX127" s="886" t="s">
        <v>455</v>
      </c>
      <c r="AY127" s="887"/>
      <c r="AZ127" s="887"/>
      <c r="BA127" s="887"/>
      <c r="BB127" s="887"/>
      <c r="BC127" s="887"/>
      <c r="BD127" s="887"/>
      <c r="BE127" s="888"/>
      <c r="BF127" s="1041" t="s">
        <v>370</v>
      </c>
      <c r="BG127" s="1042"/>
      <c r="BH127" s="1042"/>
      <c r="BI127" s="1042"/>
      <c r="BJ127" s="1042"/>
      <c r="BK127" s="1042"/>
      <c r="BL127" s="1051"/>
      <c r="BM127" s="1041">
        <v>11.87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t="s">
        <v>370</v>
      </c>
      <c r="DH127" s="1048"/>
      <c r="DI127" s="1048"/>
      <c r="DJ127" s="1048"/>
      <c r="DK127" s="1048"/>
      <c r="DL127" s="1048" t="s">
        <v>370</v>
      </c>
      <c r="DM127" s="1048"/>
      <c r="DN127" s="1048"/>
      <c r="DO127" s="1048"/>
      <c r="DP127" s="1048"/>
      <c r="DQ127" s="1048" t="s">
        <v>370</v>
      </c>
      <c r="DR127" s="1048"/>
      <c r="DS127" s="1048"/>
      <c r="DT127" s="1048"/>
      <c r="DU127" s="1048"/>
      <c r="DV127" s="1049" t="s">
        <v>370</v>
      </c>
      <c r="DW127" s="1049"/>
      <c r="DX127" s="1049"/>
      <c r="DY127" s="1049"/>
      <c r="DZ127" s="1050"/>
    </row>
    <row r="128" spans="1:130" s="197" customFormat="1" ht="26.25" customHeight="1" x14ac:dyDescent="0.15">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v>55505</v>
      </c>
      <c r="AB128" s="1090"/>
      <c r="AC128" s="1090"/>
      <c r="AD128" s="1090"/>
      <c r="AE128" s="1091"/>
      <c r="AF128" s="1092">
        <v>42494</v>
      </c>
      <c r="AG128" s="1090"/>
      <c r="AH128" s="1090"/>
      <c r="AI128" s="1090"/>
      <c r="AJ128" s="1091"/>
      <c r="AK128" s="1092">
        <v>38441</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370</v>
      </c>
      <c r="BG128" s="1067"/>
      <c r="BH128" s="1067"/>
      <c r="BI128" s="1067"/>
      <c r="BJ128" s="1067"/>
      <c r="BK128" s="1067"/>
      <c r="BL128" s="1068"/>
      <c r="BM128" s="1066">
        <v>16.87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28179750</v>
      </c>
      <c r="AB129" s="959"/>
      <c r="AC129" s="959"/>
      <c r="AD129" s="959"/>
      <c r="AE129" s="960"/>
      <c r="AF129" s="961">
        <v>28474839</v>
      </c>
      <c r="AG129" s="959"/>
      <c r="AH129" s="959"/>
      <c r="AI129" s="959"/>
      <c r="AJ129" s="960"/>
      <c r="AK129" s="961">
        <v>28626833</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13.7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4630665</v>
      </c>
      <c r="AB130" s="959"/>
      <c r="AC130" s="959"/>
      <c r="AD130" s="959"/>
      <c r="AE130" s="960"/>
      <c r="AF130" s="961">
        <v>4820316</v>
      </c>
      <c r="AG130" s="959"/>
      <c r="AH130" s="959"/>
      <c r="AI130" s="959"/>
      <c r="AJ130" s="960"/>
      <c r="AK130" s="961">
        <v>5262184</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v>104.2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23549085</v>
      </c>
      <c r="AB131" s="998"/>
      <c r="AC131" s="998"/>
      <c r="AD131" s="998"/>
      <c r="AE131" s="999"/>
      <c r="AF131" s="1000">
        <v>23654523</v>
      </c>
      <c r="AG131" s="998"/>
      <c r="AH131" s="998"/>
      <c r="AI131" s="998"/>
      <c r="AJ131" s="999"/>
      <c r="AK131" s="1000">
        <v>23364649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13.96308604</v>
      </c>
      <c r="AB132" s="1104"/>
      <c r="AC132" s="1104"/>
      <c r="AD132" s="1104"/>
      <c r="AE132" s="1105"/>
      <c r="AF132" s="1106">
        <v>14.74991062</v>
      </c>
      <c r="AG132" s="1104"/>
      <c r="AH132" s="1104"/>
      <c r="AI132" s="1104"/>
      <c r="AJ132" s="1105"/>
      <c r="AK132" s="1106">
        <v>12.58780733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13.9</v>
      </c>
      <c r="AB133" s="1111"/>
      <c r="AC133" s="1111"/>
      <c r="AD133" s="1111"/>
      <c r="AE133" s="1112"/>
      <c r="AF133" s="1110">
        <v>14.2</v>
      </c>
      <c r="AG133" s="1111"/>
      <c r="AH133" s="1111"/>
      <c r="AI133" s="1111"/>
      <c r="AJ133" s="1112"/>
      <c r="AK133" s="1110">
        <v>13.7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46" zoomScale="85" zoomScaleNormal="85" zoomScaleSheetLayoutView="85" workbookViewId="0">
      <selection activeCell="O6" sqref="O6"/>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N4" sqref="N4"/>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2" sqref="G2"/>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7" t="s">
        <v>471</v>
      </c>
      <c r="L7" s="254"/>
      <c r="M7" s="255" t="s">
        <v>472</v>
      </c>
      <c r="N7" s="256"/>
    </row>
    <row r="8" spans="1:16" x14ac:dyDescent="0.15">
      <c r="A8" s="248"/>
      <c r="B8" s="244"/>
      <c r="C8" s="244"/>
      <c r="D8" s="244"/>
      <c r="E8" s="244"/>
      <c r="F8" s="244"/>
      <c r="G8" s="257"/>
      <c r="H8" s="258"/>
      <c r="I8" s="258"/>
      <c r="J8" s="259"/>
      <c r="K8" s="1118"/>
      <c r="L8" s="260" t="s">
        <v>473</v>
      </c>
      <c r="M8" s="261" t="s">
        <v>474</v>
      </c>
      <c r="N8" s="262" t="s">
        <v>475</v>
      </c>
    </row>
    <row r="9" spans="1:16" x14ac:dyDescent="0.15">
      <c r="A9" s="248"/>
      <c r="B9" s="244"/>
      <c r="C9" s="244"/>
      <c r="D9" s="244"/>
      <c r="E9" s="244"/>
      <c r="F9" s="244"/>
      <c r="G9" s="1119" t="s">
        <v>476</v>
      </c>
      <c r="H9" s="1120"/>
      <c r="I9" s="1120"/>
      <c r="J9" s="1121"/>
      <c r="K9" s="263">
        <v>8718545</v>
      </c>
      <c r="L9" s="264">
        <v>91062</v>
      </c>
      <c r="M9" s="265">
        <v>66168</v>
      </c>
      <c r="N9" s="266">
        <v>37.6</v>
      </c>
    </row>
    <row r="10" spans="1:16" x14ac:dyDescent="0.15">
      <c r="A10" s="248"/>
      <c r="B10" s="244"/>
      <c r="C10" s="244"/>
      <c r="D10" s="244"/>
      <c r="E10" s="244"/>
      <c r="F10" s="244"/>
      <c r="G10" s="1119" t="s">
        <v>477</v>
      </c>
      <c r="H10" s="1120"/>
      <c r="I10" s="1120"/>
      <c r="J10" s="1121"/>
      <c r="K10" s="267">
        <v>352384</v>
      </c>
      <c r="L10" s="268">
        <v>3681</v>
      </c>
      <c r="M10" s="269">
        <v>6044</v>
      </c>
      <c r="N10" s="270">
        <v>-39.1</v>
      </c>
    </row>
    <row r="11" spans="1:16" ht="13.5" customHeight="1" x14ac:dyDescent="0.15">
      <c r="A11" s="248"/>
      <c r="B11" s="244"/>
      <c r="C11" s="244"/>
      <c r="D11" s="244"/>
      <c r="E11" s="244"/>
      <c r="F11" s="244"/>
      <c r="G11" s="1119" t="s">
        <v>478</v>
      </c>
      <c r="H11" s="1120"/>
      <c r="I11" s="1120"/>
      <c r="J11" s="1121"/>
      <c r="K11" s="267">
        <v>58902</v>
      </c>
      <c r="L11" s="268">
        <v>615</v>
      </c>
      <c r="M11" s="269">
        <v>8094</v>
      </c>
      <c r="N11" s="270">
        <v>-92.4</v>
      </c>
    </row>
    <row r="12" spans="1:16" ht="13.5" customHeight="1" x14ac:dyDescent="0.15">
      <c r="A12" s="248"/>
      <c r="B12" s="244"/>
      <c r="C12" s="244"/>
      <c r="D12" s="244"/>
      <c r="E12" s="244"/>
      <c r="F12" s="244"/>
      <c r="G12" s="1119" t="s">
        <v>479</v>
      </c>
      <c r="H12" s="1120"/>
      <c r="I12" s="1120"/>
      <c r="J12" s="1121"/>
      <c r="K12" s="267">
        <v>848604</v>
      </c>
      <c r="L12" s="268">
        <v>8863</v>
      </c>
      <c r="M12" s="269">
        <v>834</v>
      </c>
      <c r="N12" s="270">
        <v>962.7</v>
      </c>
    </row>
    <row r="13" spans="1:16" ht="13.5" customHeight="1" x14ac:dyDescent="0.15">
      <c r="A13" s="248"/>
      <c r="B13" s="244"/>
      <c r="C13" s="244"/>
      <c r="D13" s="244"/>
      <c r="E13" s="244"/>
      <c r="F13" s="244"/>
      <c r="G13" s="1119" t="s">
        <v>480</v>
      </c>
      <c r="H13" s="1120"/>
      <c r="I13" s="1120"/>
      <c r="J13" s="1121"/>
      <c r="K13" s="267" t="s">
        <v>481</v>
      </c>
      <c r="L13" s="268" t="s">
        <v>481</v>
      </c>
      <c r="M13" s="269" t="s">
        <v>481</v>
      </c>
      <c r="N13" s="270" t="s">
        <v>481</v>
      </c>
    </row>
    <row r="14" spans="1:16" ht="13.5" customHeight="1" x14ac:dyDescent="0.15">
      <c r="A14" s="248"/>
      <c r="B14" s="244"/>
      <c r="C14" s="244"/>
      <c r="D14" s="244"/>
      <c r="E14" s="244"/>
      <c r="F14" s="244"/>
      <c r="G14" s="1119" t="s">
        <v>482</v>
      </c>
      <c r="H14" s="1120"/>
      <c r="I14" s="1120"/>
      <c r="J14" s="1121"/>
      <c r="K14" s="267">
        <v>214022</v>
      </c>
      <c r="L14" s="268">
        <v>2235</v>
      </c>
      <c r="M14" s="269">
        <v>2447</v>
      </c>
      <c r="N14" s="270">
        <v>-8.6999999999999993</v>
      </c>
    </row>
    <row r="15" spans="1:16" ht="13.5" customHeight="1" x14ac:dyDescent="0.15">
      <c r="A15" s="248"/>
      <c r="B15" s="244"/>
      <c r="C15" s="244"/>
      <c r="D15" s="244"/>
      <c r="E15" s="244"/>
      <c r="F15" s="244"/>
      <c r="G15" s="1119" t="s">
        <v>483</v>
      </c>
      <c r="H15" s="1120"/>
      <c r="I15" s="1120"/>
      <c r="J15" s="1121"/>
      <c r="K15" s="267">
        <v>119100</v>
      </c>
      <c r="L15" s="268">
        <v>1244</v>
      </c>
      <c r="M15" s="269">
        <v>1555</v>
      </c>
      <c r="N15" s="270">
        <v>-20</v>
      </c>
    </row>
    <row r="16" spans="1:16" x14ac:dyDescent="0.15">
      <c r="A16" s="248"/>
      <c r="B16" s="244"/>
      <c r="C16" s="244"/>
      <c r="D16" s="244"/>
      <c r="E16" s="244"/>
      <c r="F16" s="244"/>
      <c r="G16" s="1122" t="s">
        <v>484</v>
      </c>
      <c r="H16" s="1123"/>
      <c r="I16" s="1123"/>
      <c r="J16" s="1124"/>
      <c r="K16" s="268">
        <v>-774809</v>
      </c>
      <c r="L16" s="268">
        <v>-8093</v>
      </c>
      <c r="M16" s="269">
        <v>-6706</v>
      </c>
      <c r="N16" s="270">
        <v>20.7</v>
      </c>
    </row>
    <row r="17" spans="1:16" x14ac:dyDescent="0.15">
      <c r="A17" s="248"/>
      <c r="B17" s="244"/>
      <c r="C17" s="244"/>
      <c r="D17" s="244"/>
      <c r="E17" s="244"/>
      <c r="F17" s="244"/>
      <c r="G17" s="1122" t="s">
        <v>170</v>
      </c>
      <c r="H17" s="1123"/>
      <c r="I17" s="1123"/>
      <c r="J17" s="1124"/>
      <c r="K17" s="268">
        <v>9536748</v>
      </c>
      <c r="L17" s="268">
        <v>99608</v>
      </c>
      <c r="M17" s="269">
        <v>78436</v>
      </c>
      <c r="N17" s="270">
        <v>27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14" t="s">
        <v>489</v>
      </c>
      <c r="H21" s="1115"/>
      <c r="I21" s="1115"/>
      <c r="J21" s="1116"/>
      <c r="K21" s="280">
        <v>10.039999999999999</v>
      </c>
      <c r="L21" s="281">
        <v>7.54</v>
      </c>
      <c r="M21" s="282">
        <v>2.5</v>
      </c>
      <c r="N21" s="249"/>
      <c r="O21" s="283"/>
      <c r="P21" s="279"/>
    </row>
    <row r="22" spans="1:16" s="284" customFormat="1" x14ac:dyDescent="0.15">
      <c r="A22" s="279"/>
      <c r="B22" s="249"/>
      <c r="C22" s="249"/>
      <c r="D22" s="249"/>
      <c r="E22" s="249"/>
      <c r="F22" s="249"/>
      <c r="G22" s="1114" t="s">
        <v>490</v>
      </c>
      <c r="H22" s="1115"/>
      <c r="I22" s="1115"/>
      <c r="J22" s="1116"/>
      <c r="K22" s="285">
        <v>98.4</v>
      </c>
      <c r="L22" s="286">
        <v>97.7</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7" t="s">
        <v>471</v>
      </c>
      <c r="L30" s="254"/>
      <c r="M30" s="255" t="s">
        <v>472</v>
      </c>
      <c r="N30" s="256"/>
    </row>
    <row r="31" spans="1:16" x14ac:dyDescent="0.15">
      <c r="A31" s="248"/>
      <c r="B31" s="244"/>
      <c r="C31" s="244"/>
      <c r="D31" s="244"/>
      <c r="E31" s="244"/>
      <c r="F31" s="244"/>
      <c r="G31" s="257"/>
      <c r="H31" s="258"/>
      <c r="I31" s="258"/>
      <c r="J31" s="259"/>
      <c r="K31" s="1118"/>
      <c r="L31" s="260" t="s">
        <v>473</v>
      </c>
      <c r="M31" s="261" t="s">
        <v>474</v>
      </c>
      <c r="N31" s="262" t="s">
        <v>475</v>
      </c>
    </row>
    <row r="32" spans="1:16" ht="27" customHeight="1" x14ac:dyDescent="0.15">
      <c r="A32" s="248"/>
      <c r="B32" s="244"/>
      <c r="C32" s="244"/>
      <c r="D32" s="244"/>
      <c r="E32" s="244"/>
      <c r="F32" s="244"/>
      <c r="G32" s="1130" t="s">
        <v>493</v>
      </c>
      <c r="H32" s="1131"/>
      <c r="I32" s="1131"/>
      <c r="J32" s="1132"/>
      <c r="K32" s="294">
        <v>6657724</v>
      </c>
      <c r="L32" s="294">
        <v>69537</v>
      </c>
      <c r="M32" s="295">
        <v>44718</v>
      </c>
      <c r="N32" s="296">
        <v>55.5</v>
      </c>
    </row>
    <row r="33" spans="1:16" ht="13.5" customHeight="1" x14ac:dyDescent="0.15">
      <c r="A33" s="248"/>
      <c r="B33" s="244"/>
      <c r="C33" s="244"/>
      <c r="D33" s="244"/>
      <c r="E33" s="244"/>
      <c r="F33" s="244"/>
      <c r="G33" s="1130" t="s">
        <v>494</v>
      </c>
      <c r="H33" s="1131"/>
      <c r="I33" s="1131"/>
      <c r="J33" s="1132"/>
      <c r="K33" s="294" t="s">
        <v>481</v>
      </c>
      <c r="L33" s="294" t="s">
        <v>481</v>
      </c>
      <c r="M33" s="295" t="s">
        <v>481</v>
      </c>
      <c r="N33" s="296" t="s">
        <v>481</v>
      </c>
    </row>
    <row r="34" spans="1:16" ht="27" customHeight="1" x14ac:dyDescent="0.15">
      <c r="A34" s="248"/>
      <c r="B34" s="244"/>
      <c r="C34" s="244"/>
      <c r="D34" s="244"/>
      <c r="E34" s="244"/>
      <c r="F34" s="244"/>
      <c r="G34" s="1130" t="s">
        <v>495</v>
      </c>
      <c r="H34" s="1131"/>
      <c r="I34" s="1131"/>
      <c r="J34" s="1132"/>
      <c r="K34" s="294" t="s">
        <v>481</v>
      </c>
      <c r="L34" s="294" t="s">
        <v>481</v>
      </c>
      <c r="M34" s="295">
        <v>82</v>
      </c>
      <c r="N34" s="296" t="s">
        <v>481</v>
      </c>
    </row>
    <row r="35" spans="1:16" ht="27" customHeight="1" x14ac:dyDescent="0.15">
      <c r="A35" s="248"/>
      <c r="B35" s="244"/>
      <c r="C35" s="244"/>
      <c r="D35" s="244"/>
      <c r="E35" s="244"/>
      <c r="F35" s="244"/>
      <c r="G35" s="1130" t="s">
        <v>496</v>
      </c>
      <c r="H35" s="1131"/>
      <c r="I35" s="1131"/>
      <c r="J35" s="1132"/>
      <c r="K35" s="294">
        <v>1539271</v>
      </c>
      <c r="L35" s="294">
        <v>16077</v>
      </c>
      <c r="M35" s="295">
        <v>14132</v>
      </c>
      <c r="N35" s="296">
        <v>13.8</v>
      </c>
    </row>
    <row r="36" spans="1:16" ht="27" customHeight="1" x14ac:dyDescent="0.15">
      <c r="A36" s="248"/>
      <c r="B36" s="244"/>
      <c r="C36" s="244"/>
      <c r="D36" s="244"/>
      <c r="E36" s="244"/>
      <c r="F36" s="244"/>
      <c r="G36" s="1130" t="s">
        <v>497</v>
      </c>
      <c r="H36" s="1131"/>
      <c r="I36" s="1131"/>
      <c r="J36" s="1132"/>
      <c r="K36" s="294">
        <v>2852</v>
      </c>
      <c r="L36" s="294">
        <v>30</v>
      </c>
      <c r="M36" s="295">
        <v>2847</v>
      </c>
      <c r="N36" s="296">
        <v>-98.9</v>
      </c>
    </row>
    <row r="37" spans="1:16" ht="13.5" customHeight="1" x14ac:dyDescent="0.15">
      <c r="A37" s="248"/>
      <c r="B37" s="244"/>
      <c r="C37" s="244"/>
      <c r="D37" s="244"/>
      <c r="E37" s="244"/>
      <c r="F37" s="244"/>
      <c r="G37" s="1130" t="s">
        <v>498</v>
      </c>
      <c r="H37" s="1131"/>
      <c r="I37" s="1131"/>
      <c r="J37" s="1132"/>
      <c r="K37" s="294">
        <v>41875</v>
      </c>
      <c r="L37" s="294">
        <v>437</v>
      </c>
      <c r="M37" s="295">
        <v>1188</v>
      </c>
      <c r="N37" s="296">
        <v>-63.2</v>
      </c>
    </row>
    <row r="38" spans="1:16" ht="27" customHeight="1" x14ac:dyDescent="0.15">
      <c r="A38" s="248"/>
      <c r="B38" s="244"/>
      <c r="C38" s="244"/>
      <c r="D38" s="244"/>
      <c r="E38" s="244"/>
      <c r="F38" s="244"/>
      <c r="G38" s="1133" t="s">
        <v>499</v>
      </c>
      <c r="H38" s="1134"/>
      <c r="I38" s="1134"/>
      <c r="J38" s="1135"/>
      <c r="K38" s="297" t="s">
        <v>481</v>
      </c>
      <c r="L38" s="297" t="s">
        <v>481</v>
      </c>
      <c r="M38" s="298">
        <v>2</v>
      </c>
      <c r="N38" s="299" t="s">
        <v>481</v>
      </c>
      <c r="O38" s="293"/>
    </row>
    <row r="39" spans="1:16" x14ac:dyDescent="0.15">
      <c r="A39" s="248"/>
      <c r="B39" s="244"/>
      <c r="C39" s="244"/>
      <c r="D39" s="244"/>
      <c r="E39" s="244"/>
      <c r="F39" s="244"/>
      <c r="G39" s="1133" t="s">
        <v>500</v>
      </c>
      <c r="H39" s="1134"/>
      <c r="I39" s="1134"/>
      <c r="J39" s="1135"/>
      <c r="K39" s="300">
        <v>-38441</v>
      </c>
      <c r="L39" s="300">
        <v>-402</v>
      </c>
      <c r="M39" s="301">
        <v>-4508</v>
      </c>
      <c r="N39" s="302">
        <v>-91.1</v>
      </c>
      <c r="O39" s="293"/>
    </row>
    <row r="40" spans="1:16" ht="27" customHeight="1" x14ac:dyDescent="0.15">
      <c r="A40" s="248"/>
      <c r="B40" s="244"/>
      <c r="C40" s="244"/>
      <c r="D40" s="244"/>
      <c r="E40" s="244"/>
      <c r="F40" s="244"/>
      <c r="G40" s="1130" t="s">
        <v>501</v>
      </c>
      <c r="H40" s="1131"/>
      <c r="I40" s="1131"/>
      <c r="J40" s="1132"/>
      <c r="K40" s="300">
        <v>-5262184</v>
      </c>
      <c r="L40" s="300">
        <v>-54962</v>
      </c>
      <c r="M40" s="301">
        <v>-41714</v>
      </c>
      <c r="N40" s="302">
        <v>31.8</v>
      </c>
      <c r="O40" s="293"/>
    </row>
    <row r="41" spans="1:16" x14ac:dyDescent="0.15">
      <c r="A41" s="248"/>
      <c r="B41" s="244"/>
      <c r="C41" s="244"/>
      <c r="D41" s="244"/>
      <c r="E41" s="244"/>
      <c r="F41" s="244"/>
      <c r="G41" s="1136" t="s">
        <v>281</v>
      </c>
      <c r="H41" s="1137"/>
      <c r="I41" s="1137"/>
      <c r="J41" s="1138"/>
      <c r="K41" s="294">
        <v>2941097</v>
      </c>
      <c r="L41" s="300">
        <v>30719</v>
      </c>
      <c r="M41" s="301">
        <v>16746</v>
      </c>
      <c r="N41" s="302">
        <v>83.4</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25" t="s">
        <v>471</v>
      </c>
      <c r="J49" s="1127" t="s">
        <v>505</v>
      </c>
      <c r="K49" s="1128"/>
      <c r="L49" s="1128"/>
      <c r="M49" s="1128"/>
      <c r="N49" s="1129"/>
    </row>
    <row r="50" spans="1:14" x14ac:dyDescent="0.15">
      <c r="A50" s="248"/>
      <c r="B50" s="244"/>
      <c r="C50" s="244"/>
      <c r="D50" s="244"/>
      <c r="E50" s="244"/>
      <c r="F50" s="244"/>
      <c r="G50" s="312"/>
      <c r="H50" s="313"/>
      <c r="I50" s="1126"/>
      <c r="J50" s="314" t="s">
        <v>506</v>
      </c>
      <c r="K50" s="315" t="s">
        <v>507</v>
      </c>
      <c r="L50" s="316" t="s">
        <v>508</v>
      </c>
      <c r="M50" s="317" t="s">
        <v>509</v>
      </c>
      <c r="N50" s="318" t="s">
        <v>510</v>
      </c>
    </row>
    <row r="51" spans="1:14" x14ac:dyDescent="0.15">
      <c r="A51" s="248"/>
      <c r="B51" s="244"/>
      <c r="C51" s="244"/>
      <c r="D51" s="244"/>
      <c r="E51" s="244"/>
      <c r="F51" s="244"/>
      <c r="G51" s="310" t="s">
        <v>511</v>
      </c>
      <c r="H51" s="311"/>
      <c r="I51" s="319">
        <v>4799010</v>
      </c>
      <c r="J51" s="320">
        <v>50565</v>
      </c>
      <c r="K51" s="321">
        <v>-11.6</v>
      </c>
      <c r="L51" s="322">
        <v>57316</v>
      </c>
      <c r="M51" s="323">
        <v>-12.8</v>
      </c>
      <c r="N51" s="324">
        <v>1.2</v>
      </c>
    </row>
    <row r="52" spans="1:14" x14ac:dyDescent="0.15">
      <c r="A52" s="248"/>
      <c r="B52" s="244"/>
      <c r="C52" s="244"/>
      <c r="D52" s="244"/>
      <c r="E52" s="244"/>
      <c r="F52" s="244"/>
      <c r="G52" s="325"/>
      <c r="H52" s="326" t="s">
        <v>512</v>
      </c>
      <c r="I52" s="327">
        <v>2502903</v>
      </c>
      <c r="J52" s="328">
        <v>26372</v>
      </c>
      <c r="K52" s="329">
        <v>-9.4</v>
      </c>
      <c r="L52" s="330">
        <v>32233</v>
      </c>
      <c r="M52" s="331">
        <v>-13.3</v>
      </c>
      <c r="N52" s="332">
        <v>3.9</v>
      </c>
    </row>
    <row r="53" spans="1:14" x14ac:dyDescent="0.15">
      <c r="A53" s="248"/>
      <c r="B53" s="244"/>
      <c r="C53" s="244"/>
      <c r="D53" s="244"/>
      <c r="E53" s="244"/>
      <c r="F53" s="244"/>
      <c r="G53" s="310" t="s">
        <v>513</v>
      </c>
      <c r="H53" s="311"/>
      <c r="I53" s="319">
        <v>7780209</v>
      </c>
      <c r="J53" s="320">
        <v>82654</v>
      </c>
      <c r="K53" s="321">
        <v>63.5</v>
      </c>
      <c r="L53" s="322">
        <v>51704</v>
      </c>
      <c r="M53" s="323">
        <v>-9.8000000000000007</v>
      </c>
      <c r="N53" s="324">
        <v>73.3</v>
      </c>
    </row>
    <row r="54" spans="1:14" x14ac:dyDescent="0.15">
      <c r="A54" s="248"/>
      <c r="B54" s="244"/>
      <c r="C54" s="244"/>
      <c r="D54" s="244"/>
      <c r="E54" s="244"/>
      <c r="F54" s="244"/>
      <c r="G54" s="325"/>
      <c r="H54" s="326" t="s">
        <v>512</v>
      </c>
      <c r="I54" s="327">
        <v>2610657</v>
      </c>
      <c r="J54" s="328">
        <v>27735</v>
      </c>
      <c r="K54" s="329">
        <v>5.2</v>
      </c>
      <c r="L54" s="330">
        <v>26896</v>
      </c>
      <c r="M54" s="331">
        <v>-16.600000000000001</v>
      </c>
      <c r="N54" s="332">
        <v>21.8</v>
      </c>
    </row>
    <row r="55" spans="1:14" x14ac:dyDescent="0.15">
      <c r="A55" s="248"/>
      <c r="B55" s="244"/>
      <c r="C55" s="244"/>
      <c r="D55" s="244"/>
      <c r="E55" s="244"/>
      <c r="F55" s="244"/>
      <c r="G55" s="310" t="s">
        <v>514</v>
      </c>
      <c r="H55" s="311"/>
      <c r="I55" s="319">
        <v>3549928</v>
      </c>
      <c r="J55" s="320">
        <v>36526</v>
      </c>
      <c r="K55" s="321">
        <v>-55.8</v>
      </c>
      <c r="L55" s="322">
        <v>52678</v>
      </c>
      <c r="M55" s="323">
        <v>1.9</v>
      </c>
      <c r="N55" s="324">
        <v>-57.7</v>
      </c>
    </row>
    <row r="56" spans="1:14" x14ac:dyDescent="0.15">
      <c r="A56" s="248"/>
      <c r="B56" s="244"/>
      <c r="C56" s="244"/>
      <c r="D56" s="244"/>
      <c r="E56" s="244"/>
      <c r="F56" s="244"/>
      <c r="G56" s="325"/>
      <c r="H56" s="326" t="s">
        <v>512</v>
      </c>
      <c r="I56" s="327">
        <v>1916344</v>
      </c>
      <c r="J56" s="328">
        <v>19718</v>
      </c>
      <c r="K56" s="329">
        <v>-28.9</v>
      </c>
      <c r="L56" s="330">
        <v>30185</v>
      </c>
      <c r="M56" s="331">
        <v>12.2</v>
      </c>
      <c r="N56" s="332">
        <v>-41.1</v>
      </c>
    </row>
    <row r="57" spans="1:14" x14ac:dyDescent="0.15">
      <c r="A57" s="248"/>
      <c r="B57" s="244"/>
      <c r="C57" s="244"/>
      <c r="D57" s="244"/>
      <c r="E57" s="244"/>
      <c r="F57" s="244"/>
      <c r="G57" s="310" t="s">
        <v>515</v>
      </c>
      <c r="H57" s="311"/>
      <c r="I57" s="319">
        <v>5098326</v>
      </c>
      <c r="J57" s="320">
        <v>52687</v>
      </c>
      <c r="K57" s="321">
        <v>44.2</v>
      </c>
      <c r="L57" s="322">
        <v>69560</v>
      </c>
      <c r="M57" s="323">
        <v>32</v>
      </c>
      <c r="N57" s="324">
        <v>12.2</v>
      </c>
    </row>
    <row r="58" spans="1:14" x14ac:dyDescent="0.15">
      <c r="A58" s="248"/>
      <c r="B58" s="244"/>
      <c r="C58" s="244"/>
      <c r="D58" s="244"/>
      <c r="E58" s="244"/>
      <c r="F58" s="244"/>
      <c r="G58" s="325"/>
      <c r="H58" s="326" t="s">
        <v>512</v>
      </c>
      <c r="I58" s="327">
        <v>2261081</v>
      </c>
      <c r="J58" s="328">
        <v>23366</v>
      </c>
      <c r="K58" s="329">
        <v>18.5</v>
      </c>
      <c r="L58" s="330">
        <v>35305</v>
      </c>
      <c r="M58" s="331">
        <v>17</v>
      </c>
      <c r="N58" s="332">
        <v>1.5</v>
      </c>
    </row>
    <row r="59" spans="1:14" x14ac:dyDescent="0.15">
      <c r="A59" s="248"/>
      <c r="B59" s="244"/>
      <c r="C59" s="244"/>
      <c r="D59" s="244"/>
      <c r="E59" s="244"/>
      <c r="F59" s="244"/>
      <c r="G59" s="310" t="s">
        <v>516</v>
      </c>
      <c r="H59" s="311"/>
      <c r="I59" s="319">
        <v>5987236</v>
      </c>
      <c r="J59" s="320">
        <v>62534</v>
      </c>
      <c r="K59" s="321">
        <v>18.7</v>
      </c>
      <c r="L59" s="322">
        <v>65988</v>
      </c>
      <c r="M59" s="323">
        <v>-5.0999999999999996</v>
      </c>
      <c r="N59" s="324">
        <v>23.8</v>
      </c>
    </row>
    <row r="60" spans="1:14" x14ac:dyDescent="0.15">
      <c r="A60" s="248"/>
      <c r="B60" s="244"/>
      <c r="C60" s="244"/>
      <c r="D60" s="244"/>
      <c r="E60" s="244"/>
      <c r="F60" s="244"/>
      <c r="G60" s="325"/>
      <c r="H60" s="326" t="s">
        <v>512</v>
      </c>
      <c r="I60" s="333">
        <v>3743523</v>
      </c>
      <c r="J60" s="328">
        <v>39100</v>
      </c>
      <c r="K60" s="329">
        <v>67.3</v>
      </c>
      <c r="L60" s="330">
        <v>36473</v>
      </c>
      <c r="M60" s="331">
        <v>3.3</v>
      </c>
      <c r="N60" s="332">
        <v>64</v>
      </c>
    </row>
    <row r="61" spans="1:14" x14ac:dyDescent="0.15">
      <c r="A61" s="248"/>
      <c r="B61" s="244"/>
      <c r="C61" s="244"/>
      <c r="D61" s="244"/>
      <c r="E61" s="244"/>
      <c r="F61" s="244"/>
      <c r="G61" s="310" t="s">
        <v>517</v>
      </c>
      <c r="H61" s="334"/>
      <c r="I61" s="335">
        <v>5442942</v>
      </c>
      <c r="J61" s="336">
        <v>56993</v>
      </c>
      <c r="K61" s="337">
        <v>11.8</v>
      </c>
      <c r="L61" s="338">
        <v>59449</v>
      </c>
      <c r="M61" s="339">
        <v>1.2</v>
      </c>
      <c r="N61" s="324">
        <v>10.6</v>
      </c>
    </row>
    <row r="62" spans="1:14" x14ac:dyDescent="0.15">
      <c r="A62" s="248"/>
      <c r="B62" s="244"/>
      <c r="C62" s="244"/>
      <c r="D62" s="244"/>
      <c r="E62" s="244"/>
      <c r="F62" s="244"/>
      <c r="G62" s="325"/>
      <c r="H62" s="326" t="s">
        <v>512</v>
      </c>
      <c r="I62" s="327">
        <v>2606902</v>
      </c>
      <c r="J62" s="328">
        <v>27258</v>
      </c>
      <c r="K62" s="329">
        <v>10.5</v>
      </c>
      <c r="L62" s="330">
        <v>32218</v>
      </c>
      <c r="M62" s="331">
        <v>0.5</v>
      </c>
      <c r="N62" s="332">
        <v>10</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H5" sqref="H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9" t="s">
        <v>3</v>
      </c>
      <c r="D47" s="1139"/>
      <c r="E47" s="1140"/>
      <c r="F47" s="11">
        <v>11.48</v>
      </c>
      <c r="G47" s="12">
        <v>14.57</v>
      </c>
      <c r="H47" s="12">
        <v>14.25</v>
      </c>
      <c r="I47" s="12">
        <v>16.309999999999999</v>
      </c>
      <c r="J47" s="13">
        <v>17.64</v>
      </c>
    </row>
    <row r="48" spans="2:10" ht="57.75" customHeight="1" x14ac:dyDescent="0.15">
      <c r="B48" s="14"/>
      <c r="C48" s="1141" t="s">
        <v>4</v>
      </c>
      <c r="D48" s="1141"/>
      <c r="E48" s="1142"/>
      <c r="F48" s="15">
        <v>5.66</v>
      </c>
      <c r="G48" s="16">
        <v>3.85</v>
      </c>
      <c r="H48" s="16">
        <v>3.87</v>
      </c>
      <c r="I48" s="16">
        <v>3.45</v>
      </c>
      <c r="J48" s="17">
        <v>2.06</v>
      </c>
    </row>
    <row r="49" spans="2:10" ht="57.75" customHeight="1" thickBot="1" x14ac:dyDescent="0.2">
      <c r="B49" s="18"/>
      <c r="C49" s="1143" t="s">
        <v>5</v>
      </c>
      <c r="D49" s="1143"/>
      <c r="E49" s="1144"/>
      <c r="F49" s="19">
        <v>4.6100000000000003</v>
      </c>
      <c r="G49" s="20">
        <v>1.28</v>
      </c>
      <c r="H49" s="20" t="s">
        <v>524</v>
      </c>
      <c r="I49" s="20">
        <v>1.86</v>
      </c>
      <c r="J49" s="21">
        <v>0.05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I3" sqref="I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1" t="s">
        <v>525</v>
      </c>
      <c r="D34" s="1151"/>
      <c r="E34" s="1152"/>
      <c r="F34" s="32" t="s">
        <v>526</v>
      </c>
      <c r="G34" s="33" t="s">
        <v>526</v>
      </c>
      <c r="H34" s="33" t="s">
        <v>527</v>
      </c>
      <c r="I34" s="33" t="s">
        <v>528</v>
      </c>
      <c r="J34" s="34" t="s">
        <v>528</v>
      </c>
      <c r="K34" s="22"/>
      <c r="L34" s="22"/>
      <c r="M34" s="22"/>
      <c r="N34" s="22"/>
      <c r="O34" s="22"/>
      <c r="P34" s="22"/>
    </row>
    <row r="35" spans="1:16" ht="39" customHeight="1" x14ac:dyDescent="0.15">
      <c r="A35" s="22"/>
      <c r="B35" s="35"/>
      <c r="C35" s="1145" t="s">
        <v>529</v>
      </c>
      <c r="D35" s="1146"/>
      <c r="E35" s="1147"/>
      <c r="F35" s="36">
        <v>8.31</v>
      </c>
      <c r="G35" s="37">
        <v>8.25</v>
      </c>
      <c r="H35" s="37">
        <v>8.73</v>
      </c>
      <c r="I35" s="37">
        <v>9.5399999999999991</v>
      </c>
      <c r="J35" s="38">
        <v>9.4499999999999993</v>
      </c>
      <c r="K35" s="22"/>
      <c r="L35" s="22"/>
      <c r="M35" s="22"/>
      <c r="N35" s="22"/>
      <c r="O35" s="22"/>
      <c r="P35" s="22"/>
    </row>
    <row r="36" spans="1:16" ht="39" customHeight="1" x14ac:dyDescent="0.15">
      <c r="A36" s="22"/>
      <c r="B36" s="35"/>
      <c r="C36" s="1145" t="s">
        <v>530</v>
      </c>
      <c r="D36" s="1146"/>
      <c r="E36" s="1147"/>
      <c r="F36" s="36">
        <v>6.03</v>
      </c>
      <c r="G36" s="37">
        <v>4.22</v>
      </c>
      <c r="H36" s="37">
        <v>4.2</v>
      </c>
      <c r="I36" s="37">
        <v>3.8</v>
      </c>
      <c r="J36" s="38">
        <v>2.41</v>
      </c>
      <c r="K36" s="22"/>
      <c r="L36" s="22"/>
      <c r="M36" s="22"/>
      <c r="N36" s="22"/>
      <c r="O36" s="22"/>
      <c r="P36" s="22"/>
    </row>
    <row r="37" spans="1:16" ht="39" customHeight="1" x14ac:dyDescent="0.15">
      <c r="A37" s="22"/>
      <c r="B37" s="35"/>
      <c r="C37" s="1145" t="s">
        <v>531</v>
      </c>
      <c r="D37" s="1146"/>
      <c r="E37" s="1147"/>
      <c r="F37" s="36" t="s">
        <v>532</v>
      </c>
      <c r="G37" s="37">
        <v>0.41</v>
      </c>
      <c r="H37" s="37">
        <v>0.78</v>
      </c>
      <c r="I37" s="37">
        <v>1.07</v>
      </c>
      <c r="J37" s="38">
        <v>1.39</v>
      </c>
      <c r="K37" s="22"/>
      <c r="L37" s="22"/>
      <c r="M37" s="22"/>
      <c r="N37" s="22"/>
      <c r="O37" s="22"/>
      <c r="P37" s="22"/>
    </row>
    <row r="38" spans="1:16" ht="39" customHeight="1" x14ac:dyDescent="0.15">
      <c r="A38" s="22"/>
      <c r="B38" s="35"/>
      <c r="C38" s="1145" t="s">
        <v>533</v>
      </c>
      <c r="D38" s="1146"/>
      <c r="E38" s="1147"/>
      <c r="F38" s="36">
        <v>1.98</v>
      </c>
      <c r="G38" s="37">
        <v>3.1</v>
      </c>
      <c r="H38" s="37">
        <v>3.72</v>
      </c>
      <c r="I38" s="37">
        <v>2.8</v>
      </c>
      <c r="J38" s="38">
        <v>1.18</v>
      </c>
      <c r="K38" s="22"/>
      <c r="L38" s="22"/>
      <c r="M38" s="22"/>
      <c r="N38" s="22"/>
      <c r="O38" s="22"/>
      <c r="P38" s="22"/>
    </row>
    <row r="39" spans="1:16" ht="39" customHeight="1" x14ac:dyDescent="0.15">
      <c r="A39" s="22"/>
      <c r="B39" s="35"/>
      <c r="C39" s="1145" t="s">
        <v>534</v>
      </c>
      <c r="D39" s="1146"/>
      <c r="E39" s="1147"/>
      <c r="F39" s="36">
        <v>0.02</v>
      </c>
      <c r="G39" s="37">
        <v>0.03</v>
      </c>
      <c r="H39" s="37">
        <v>0.49</v>
      </c>
      <c r="I39" s="37">
        <v>0.41</v>
      </c>
      <c r="J39" s="38">
        <v>0.75</v>
      </c>
      <c r="K39" s="22"/>
      <c r="L39" s="22"/>
      <c r="M39" s="22"/>
      <c r="N39" s="22"/>
      <c r="O39" s="22"/>
      <c r="P39" s="22"/>
    </row>
    <row r="40" spans="1:16" ht="39" customHeight="1" x14ac:dyDescent="0.15">
      <c r="A40" s="22"/>
      <c r="B40" s="35"/>
      <c r="C40" s="1145" t="s">
        <v>535</v>
      </c>
      <c r="D40" s="1146"/>
      <c r="E40" s="1147"/>
      <c r="F40" s="36">
        <v>0.13</v>
      </c>
      <c r="G40" s="37">
        <v>0.15</v>
      </c>
      <c r="H40" s="37">
        <v>0.17</v>
      </c>
      <c r="I40" s="37">
        <v>0.2</v>
      </c>
      <c r="J40" s="38">
        <v>0.17</v>
      </c>
      <c r="K40" s="22"/>
      <c r="L40" s="22"/>
      <c r="M40" s="22"/>
      <c r="N40" s="22"/>
      <c r="O40" s="22"/>
      <c r="P40" s="22"/>
    </row>
    <row r="41" spans="1:16" ht="39" customHeight="1" x14ac:dyDescent="0.15">
      <c r="A41" s="22"/>
      <c r="B41" s="35"/>
      <c r="C41" s="1145" t="s">
        <v>536</v>
      </c>
      <c r="D41" s="1146"/>
      <c r="E41" s="1147"/>
      <c r="F41" s="36">
        <v>0.09</v>
      </c>
      <c r="G41" s="37">
        <v>0.12</v>
      </c>
      <c r="H41" s="37">
        <v>0.09</v>
      </c>
      <c r="I41" s="37">
        <v>0.11</v>
      </c>
      <c r="J41" s="38">
        <v>0.15</v>
      </c>
      <c r="K41" s="22"/>
      <c r="L41" s="22"/>
      <c r="M41" s="22"/>
      <c r="N41" s="22"/>
      <c r="O41" s="22"/>
      <c r="P41" s="22"/>
    </row>
    <row r="42" spans="1:16" ht="39" customHeight="1" x14ac:dyDescent="0.15">
      <c r="A42" s="22"/>
      <c r="B42" s="39"/>
      <c r="C42" s="1145" t="s">
        <v>537</v>
      </c>
      <c r="D42" s="1146"/>
      <c r="E42" s="1147"/>
      <c r="F42" s="36" t="s">
        <v>481</v>
      </c>
      <c r="G42" s="37" t="s">
        <v>481</v>
      </c>
      <c r="H42" s="37" t="s">
        <v>481</v>
      </c>
      <c r="I42" s="37" t="s">
        <v>481</v>
      </c>
      <c r="J42" s="38" t="s">
        <v>481</v>
      </c>
      <c r="K42" s="22"/>
      <c r="L42" s="22"/>
      <c r="M42" s="22"/>
      <c r="N42" s="22"/>
      <c r="O42" s="22"/>
      <c r="P42" s="22"/>
    </row>
    <row r="43" spans="1:16" ht="39" customHeight="1" thickBot="1" x14ac:dyDescent="0.2">
      <c r="A43" s="22"/>
      <c r="B43" s="40"/>
      <c r="C43" s="1148" t="s">
        <v>538</v>
      </c>
      <c r="D43" s="1149"/>
      <c r="E43" s="1150"/>
      <c r="F43" s="41">
        <v>0.06</v>
      </c>
      <c r="G43" s="42">
        <v>0.06</v>
      </c>
      <c r="H43" s="42">
        <v>0.08</v>
      </c>
      <c r="I43" s="42">
        <v>7.0000000000000007E-2</v>
      </c>
      <c r="J43" s="43">
        <v>7.0000000000000007E-2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J4" sqref="J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6271</v>
      </c>
      <c r="L45" s="60">
        <v>6460</v>
      </c>
      <c r="M45" s="60">
        <v>6504</v>
      </c>
      <c r="N45" s="60">
        <v>6760</v>
      </c>
      <c r="O45" s="61">
        <v>6658</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x14ac:dyDescent="0.15">
      <c r="A48" s="48"/>
      <c r="B48" s="1163"/>
      <c r="C48" s="1164"/>
      <c r="D48" s="62"/>
      <c r="E48" s="1155" t="s">
        <v>14</v>
      </c>
      <c r="F48" s="1155"/>
      <c r="G48" s="1155"/>
      <c r="H48" s="1155"/>
      <c r="I48" s="1155"/>
      <c r="J48" s="1156"/>
      <c r="K48" s="63">
        <v>1449</v>
      </c>
      <c r="L48" s="64">
        <v>1399</v>
      </c>
      <c r="M48" s="64">
        <v>1424</v>
      </c>
      <c r="N48" s="64">
        <v>1547</v>
      </c>
      <c r="O48" s="65">
        <v>1539</v>
      </c>
      <c r="P48" s="48"/>
      <c r="Q48" s="48"/>
      <c r="R48" s="48"/>
      <c r="S48" s="48"/>
      <c r="T48" s="48"/>
      <c r="U48" s="48"/>
    </row>
    <row r="49" spans="1:21" ht="30.75" customHeight="1" x14ac:dyDescent="0.15">
      <c r="A49" s="48"/>
      <c r="B49" s="1163"/>
      <c r="C49" s="1164"/>
      <c r="D49" s="62"/>
      <c r="E49" s="1155" t="s">
        <v>15</v>
      </c>
      <c r="F49" s="1155"/>
      <c r="G49" s="1155"/>
      <c r="H49" s="1155"/>
      <c r="I49" s="1155"/>
      <c r="J49" s="1156"/>
      <c r="K49" s="63">
        <v>52</v>
      </c>
      <c r="L49" s="64">
        <v>32</v>
      </c>
      <c r="M49" s="64">
        <v>4</v>
      </c>
      <c r="N49" s="64">
        <v>3</v>
      </c>
      <c r="O49" s="65">
        <v>3</v>
      </c>
      <c r="P49" s="48"/>
      <c r="Q49" s="48"/>
      <c r="R49" s="48"/>
      <c r="S49" s="48"/>
      <c r="T49" s="48"/>
      <c r="U49" s="48"/>
    </row>
    <row r="50" spans="1:21" ht="30.75" customHeight="1" x14ac:dyDescent="0.15">
      <c r="A50" s="48"/>
      <c r="B50" s="1163"/>
      <c r="C50" s="1164"/>
      <c r="D50" s="62"/>
      <c r="E50" s="1155" t="s">
        <v>16</v>
      </c>
      <c r="F50" s="1155"/>
      <c r="G50" s="1155"/>
      <c r="H50" s="1155"/>
      <c r="I50" s="1155"/>
      <c r="J50" s="1156"/>
      <c r="K50" s="63">
        <v>43</v>
      </c>
      <c r="L50" s="64">
        <v>42</v>
      </c>
      <c r="M50" s="64">
        <v>43</v>
      </c>
      <c r="N50" s="64">
        <v>42</v>
      </c>
      <c r="O50" s="65">
        <v>42</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481</v>
      </c>
      <c r="L51" s="64" t="s">
        <v>481</v>
      </c>
      <c r="M51" s="64">
        <v>0</v>
      </c>
      <c r="N51" s="64" t="s">
        <v>481</v>
      </c>
      <c r="O51" s="65" t="s">
        <v>481</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4438</v>
      </c>
      <c r="L52" s="64">
        <v>4645</v>
      </c>
      <c r="M52" s="64">
        <v>4687</v>
      </c>
      <c r="N52" s="64">
        <v>4861</v>
      </c>
      <c r="O52" s="65">
        <v>5301</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3377</v>
      </c>
      <c r="L53" s="69">
        <v>3288</v>
      </c>
      <c r="M53" s="69">
        <v>3288</v>
      </c>
      <c r="N53" s="69">
        <v>3491</v>
      </c>
      <c r="O53" s="70">
        <v>2941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I4" sqref="I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169" t="s">
        <v>23</v>
      </c>
      <c r="C41" s="1170"/>
      <c r="D41" s="81"/>
      <c r="E41" s="1175" t="s">
        <v>24</v>
      </c>
      <c r="F41" s="1175"/>
      <c r="G41" s="1175"/>
      <c r="H41" s="1176"/>
      <c r="I41" s="82">
        <v>57512</v>
      </c>
      <c r="J41" s="83">
        <v>58728</v>
      </c>
      <c r="K41" s="83">
        <v>57710</v>
      </c>
      <c r="L41" s="83">
        <v>57029</v>
      </c>
      <c r="M41" s="84">
        <v>56275</v>
      </c>
    </row>
    <row r="42" spans="2:13" ht="27.75" customHeight="1" x14ac:dyDescent="0.15">
      <c r="B42" s="1171"/>
      <c r="C42" s="1172"/>
      <c r="D42" s="85"/>
      <c r="E42" s="1177" t="s">
        <v>25</v>
      </c>
      <c r="F42" s="1177"/>
      <c r="G42" s="1177"/>
      <c r="H42" s="1178"/>
      <c r="I42" s="86">
        <v>2678</v>
      </c>
      <c r="J42" s="87">
        <v>2494</v>
      </c>
      <c r="K42" s="87">
        <v>2163</v>
      </c>
      <c r="L42" s="87">
        <v>1985</v>
      </c>
      <c r="M42" s="88">
        <v>3112</v>
      </c>
    </row>
    <row r="43" spans="2:13" ht="27.75" customHeight="1" x14ac:dyDescent="0.15">
      <c r="B43" s="1171"/>
      <c r="C43" s="1172"/>
      <c r="D43" s="85"/>
      <c r="E43" s="1177" t="s">
        <v>26</v>
      </c>
      <c r="F43" s="1177"/>
      <c r="G43" s="1177"/>
      <c r="H43" s="1178"/>
      <c r="I43" s="86">
        <v>22122</v>
      </c>
      <c r="J43" s="87">
        <v>21808</v>
      </c>
      <c r="K43" s="87">
        <v>22170</v>
      </c>
      <c r="L43" s="87">
        <v>22739</v>
      </c>
      <c r="M43" s="88">
        <v>22176</v>
      </c>
    </row>
    <row r="44" spans="2:13" ht="27.75" customHeight="1" x14ac:dyDescent="0.15">
      <c r="B44" s="1171"/>
      <c r="C44" s="1172"/>
      <c r="D44" s="85"/>
      <c r="E44" s="1177" t="s">
        <v>27</v>
      </c>
      <c r="F44" s="1177"/>
      <c r="G44" s="1177"/>
      <c r="H44" s="1178"/>
      <c r="I44" s="86">
        <v>46</v>
      </c>
      <c r="J44" s="87">
        <v>14</v>
      </c>
      <c r="K44" s="87">
        <v>11</v>
      </c>
      <c r="L44" s="87">
        <v>48</v>
      </c>
      <c r="M44" s="88">
        <v>81</v>
      </c>
    </row>
    <row r="45" spans="2:13" ht="27.75" customHeight="1" x14ac:dyDescent="0.15">
      <c r="B45" s="1171"/>
      <c r="C45" s="1172"/>
      <c r="D45" s="85"/>
      <c r="E45" s="1177" t="s">
        <v>28</v>
      </c>
      <c r="F45" s="1177"/>
      <c r="G45" s="1177"/>
      <c r="H45" s="1178"/>
      <c r="I45" s="86">
        <v>8830</v>
      </c>
      <c r="J45" s="87">
        <v>9088</v>
      </c>
      <c r="K45" s="87">
        <v>9124</v>
      </c>
      <c r="L45" s="87">
        <v>8725</v>
      </c>
      <c r="M45" s="88">
        <v>8201</v>
      </c>
    </row>
    <row r="46" spans="2:13" ht="27.75" customHeight="1" x14ac:dyDescent="0.15">
      <c r="B46" s="1171"/>
      <c r="C46" s="1172"/>
      <c r="D46" s="85"/>
      <c r="E46" s="1177" t="s">
        <v>29</v>
      </c>
      <c r="F46" s="1177"/>
      <c r="G46" s="1177"/>
      <c r="H46" s="1178"/>
      <c r="I46" s="86" t="s">
        <v>481</v>
      </c>
      <c r="J46" s="87" t="s">
        <v>481</v>
      </c>
      <c r="K46" s="87" t="s">
        <v>481</v>
      </c>
      <c r="L46" s="87" t="s">
        <v>481</v>
      </c>
      <c r="M46" s="88" t="s">
        <v>481</v>
      </c>
    </row>
    <row r="47" spans="2:13" ht="27.75" customHeight="1" x14ac:dyDescent="0.15">
      <c r="B47" s="1171"/>
      <c r="C47" s="1172"/>
      <c r="D47" s="85"/>
      <c r="E47" s="1177" t="s">
        <v>30</v>
      </c>
      <c r="F47" s="1177"/>
      <c r="G47" s="1177"/>
      <c r="H47" s="1178"/>
      <c r="I47" s="86" t="s">
        <v>481</v>
      </c>
      <c r="J47" s="87" t="s">
        <v>481</v>
      </c>
      <c r="K47" s="87" t="s">
        <v>481</v>
      </c>
      <c r="L47" s="87" t="s">
        <v>481</v>
      </c>
      <c r="M47" s="88" t="s">
        <v>481</v>
      </c>
    </row>
    <row r="48" spans="2:13" ht="27.75" customHeight="1" x14ac:dyDescent="0.15">
      <c r="B48" s="1173"/>
      <c r="C48" s="1174"/>
      <c r="D48" s="85"/>
      <c r="E48" s="1177" t="s">
        <v>31</v>
      </c>
      <c r="F48" s="1177"/>
      <c r="G48" s="1177"/>
      <c r="H48" s="1178"/>
      <c r="I48" s="86" t="s">
        <v>481</v>
      </c>
      <c r="J48" s="87" t="s">
        <v>481</v>
      </c>
      <c r="K48" s="87" t="s">
        <v>481</v>
      </c>
      <c r="L48" s="87" t="s">
        <v>481</v>
      </c>
      <c r="M48" s="88" t="s">
        <v>481</v>
      </c>
    </row>
    <row r="49" spans="2:13" ht="27.75" customHeight="1" x14ac:dyDescent="0.15">
      <c r="B49" s="1179" t="s">
        <v>32</v>
      </c>
      <c r="C49" s="1180"/>
      <c r="D49" s="89"/>
      <c r="E49" s="1177" t="s">
        <v>33</v>
      </c>
      <c r="F49" s="1177"/>
      <c r="G49" s="1177"/>
      <c r="H49" s="1178"/>
      <c r="I49" s="86">
        <v>8704</v>
      </c>
      <c r="J49" s="87">
        <v>9722</v>
      </c>
      <c r="K49" s="87">
        <v>11357</v>
      </c>
      <c r="L49" s="87">
        <v>11696</v>
      </c>
      <c r="M49" s="88">
        <v>11637</v>
      </c>
    </row>
    <row r="50" spans="2:13" ht="27.75" customHeight="1" x14ac:dyDescent="0.15">
      <c r="B50" s="1171"/>
      <c r="C50" s="1172"/>
      <c r="D50" s="85"/>
      <c r="E50" s="1177" t="s">
        <v>34</v>
      </c>
      <c r="F50" s="1177"/>
      <c r="G50" s="1177"/>
      <c r="H50" s="1178"/>
      <c r="I50" s="86">
        <v>2315</v>
      </c>
      <c r="J50" s="87">
        <v>1946</v>
      </c>
      <c r="K50" s="87">
        <v>109</v>
      </c>
      <c r="L50" s="87">
        <v>153</v>
      </c>
      <c r="M50" s="88">
        <v>103</v>
      </c>
    </row>
    <row r="51" spans="2:13" ht="27.75" customHeight="1" x14ac:dyDescent="0.15">
      <c r="B51" s="1173"/>
      <c r="C51" s="1174"/>
      <c r="D51" s="85"/>
      <c r="E51" s="1177" t="s">
        <v>35</v>
      </c>
      <c r="F51" s="1177"/>
      <c r="G51" s="1177"/>
      <c r="H51" s="1178"/>
      <c r="I51" s="86">
        <v>50215</v>
      </c>
      <c r="J51" s="87">
        <v>52613</v>
      </c>
      <c r="K51" s="87">
        <v>52860</v>
      </c>
      <c r="L51" s="87">
        <v>53751</v>
      </c>
      <c r="M51" s="88">
        <v>53742</v>
      </c>
    </row>
    <row r="52" spans="2:13" ht="27.75" customHeight="1" thickBot="1" x14ac:dyDescent="0.2">
      <c r="B52" s="1181" t="s">
        <v>36</v>
      </c>
      <c r="C52" s="1182"/>
      <c r="D52" s="90"/>
      <c r="E52" s="1183" t="s">
        <v>37</v>
      </c>
      <c r="F52" s="1183"/>
      <c r="G52" s="1183"/>
      <c r="H52" s="1184"/>
      <c r="I52" s="91">
        <v>29954</v>
      </c>
      <c r="J52" s="92">
        <v>27853</v>
      </c>
      <c r="K52" s="92">
        <v>26852</v>
      </c>
      <c r="L52" s="92">
        <v>24926</v>
      </c>
      <c r="M52" s="93">
        <v>24363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50565</v>
      </c>
      <c r="E3" s="116"/>
      <c r="F3" s="117">
        <v>57316</v>
      </c>
      <c r="G3" s="118"/>
      <c r="H3" s="119"/>
    </row>
    <row r="4" spans="1:8" x14ac:dyDescent="0.15">
      <c r="A4" s="120"/>
      <c r="B4" s="121"/>
      <c r="C4" s="122"/>
      <c r="D4" s="123">
        <v>26372</v>
      </c>
      <c r="E4" s="124"/>
      <c r="F4" s="125">
        <v>32233</v>
      </c>
      <c r="G4" s="126"/>
      <c r="H4" s="127"/>
    </row>
    <row r="5" spans="1:8" x14ac:dyDescent="0.15">
      <c r="A5" s="108" t="s">
        <v>513</v>
      </c>
      <c r="B5" s="113"/>
      <c r="C5" s="114"/>
      <c r="D5" s="115">
        <v>82654</v>
      </c>
      <c r="E5" s="116"/>
      <c r="F5" s="117">
        <v>51704</v>
      </c>
      <c r="G5" s="118"/>
      <c r="H5" s="119"/>
    </row>
    <row r="6" spans="1:8" x14ac:dyDescent="0.15">
      <c r="A6" s="120"/>
      <c r="B6" s="121"/>
      <c r="C6" s="122"/>
      <c r="D6" s="123">
        <v>27735</v>
      </c>
      <c r="E6" s="124"/>
      <c r="F6" s="125">
        <v>26896</v>
      </c>
      <c r="G6" s="126"/>
      <c r="H6" s="127"/>
    </row>
    <row r="7" spans="1:8" x14ac:dyDescent="0.15">
      <c r="A7" s="108" t="s">
        <v>514</v>
      </c>
      <c r="B7" s="113"/>
      <c r="C7" s="114"/>
      <c r="D7" s="115">
        <v>36526</v>
      </c>
      <c r="E7" s="116"/>
      <c r="F7" s="117">
        <v>52678</v>
      </c>
      <c r="G7" s="118"/>
      <c r="H7" s="119"/>
    </row>
    <row r="8" spans="1:8" x14ac:dyDescent="0.15">
      <c r="A8" s="120"/>
      <c r="B8" s="121"/>
      <c r="C8" s="122"/>
      <c r="D8" s="123">
        <v>19718</v>
      </c>
      <c r="E8" s="124"/>
      <c r="F8" s="125">
        <v>30185</v>
      </c>
      <c r="G8" s="126"/>
      <c r="H8" s="127"/>
    </row>
    <row r="9" spans="1:8" x14ac:dyDescent="0.15">
      <c r="A9" s="108" t="s">
        <v>515</v>
      </c>
      <c r="B9" s="113"/>
      <c r="C9" s="114"/>
      <c r="D9" s="115">
        <v>52687</v>
      </c>
      <c r="E9" s="116"/>
      <c r="F9" s="117">
        <v>69560</v>
      </c>
      <c r="G9" s="118"/>
      <c r="H9" s="119"/>
    </row>
    <row r="10" spans="1:8" x14ac:dyDescent="0.15">
      <c r="A10" s="120"/>
      <c r="B10" s="121"/>
      <c r="C10" s="122"/>
      <c r="D10" s="123">
        <v>23366</v>
      </c>
      <c r="E10" s="124"/>
      <c r="F10" s="125">
        <v>35305</v>
      </c>
      <c r="G10" s="126"/>
      <c r="H10" s="127"/>
    </row>
    <row r="11" spans="1:8" x14ac:dyDescent="0.15">
      <c r="A11" s="108" t="s">
        <v>516</v>
      </c>
      <c r="B11" s="113"/>
      <c r="C11" s="114"/>
      <c r="D11" s="115">
        <v>62534</v>
      </c>
      <c r="E11" s="116"/>
      <c r="F11" s="117">
        <v>65988</v>
      </c>
      <c r="G11" s="118"/>
      <c r="H11" s="119"/>
    </row>
    <row r="12" spans="1:8" x14ac:dyDescent="0.15">
      <c r="A12" s="120"/>
      <c r="B12" s="121"/>
      <c r="C12" s="128"/>
      <c r="D12" s="123">
        <v>39100</v>
      </c>
      <c r="E12" s="124"/>
      <c r="F12" s="125">
        <v>36473</v>
      </c>
      <c r="G12" s="126"/>
      <c r="H12" s="127"/>
    </row>
    <row r="13" spans="1:8" x14ac:dyDescent="0.15">
      <c r="A13" s="108"/>
      <c r="B13" s="113"/>
      <c r="C13" s="129"/>
      <c r="D13" s="130">
        <v>56993</v>
      </c>
      <c r="E13" s="131"/>
      <c r="F13" s="132">
        <v>59449</v>
      </c>
      <c r="G13" s="133"/>
      <c r="H13" s="119"/>
    </row>
    <row r="14" spans="1:8" x14ac:dyDescent="0.15">
      <c r="A14" s="120"/>
      <c r="B14" s="121"/>
      <c r="C14" s="122"/>
      <c r="D14" s="123">
        <v>27258</v>
      </c>
      <c r="E14" s="124"/>
      <c r="F14" s="125">
        <v>32218</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5.66</v>
      </c>
      <c r="C19" s="134">
        <f>ROUND(VALUE(SUBSTITUTE(実質収支比率等に係る経年分析!G$48,"▲","-")),2)</f>
        <v>3.85</v>
      </c>
      <c r="D19" s="134">
        <f>ROUND(VALUE(SUBSTITUTE(実質収支比率等に係る経年分析!H$48,"▲","-")),2)</f>
        <v>3.87</v>
      </c>
      <c r="E19" s="134">
        <f>ROUND(VALUE(SUBSTITUTE(実質収支比率等に係る経年分析!I$48,"▲","-")),2)</f>
        <v>3.45</v>
      </c>
      <c r="F19" s="134">
        <f>ROUND(VALUE(SUBSTITUTE(実質収支比率等に係る経年分析!J$48,"▲","-")),2)</f>
        <v>2.06</v>
      </c>
    </row>
    <row r="20" spans="1:11" x14ac:dyDescent="0.15">
      <c r="A20" s="134" t="s">
        <v>42</v>
      </c>
      <c r="B20" s="134">
        <f>ROUND(VALUE(SUBSTITUTE(実質収支比率等に係る経年分析!F$47,"▲","-")),2)</f>
        <v>11.48</v>
      </c>
      <c r="C20" s="134">
        <f>ROUND(VALUE(SUBSTITUTE(実質収支比率等に係る経年分析!G$47,"▲","-")),2)</f>
        <v>14.57</v>
      </c>
      <c r="D20" s="134">
        <f>ROUND(VALUE(SUBSTITUTE(実質収支比率等に係る経年分析!H$47,"▲","-")),2)</f>
        <v>14.25</v>
      </c>
      <c r="E20" s="134">
        <f>ROUND(VALUE(SUBSTITUTE(実質収支比率等に係る経年分析!I$47,"▲","-")),2)</f>
        <v>16.309999999999999</v>
      </c>
      <c r="F20" s="134">
        <f>ROUND(VALUE(SUBSTITUTE(実質収支比率等に係る経年分析!J$47,"▲","-")),2)</f>
        <v>17.64</v>
      </c>
    </row>
    <row r="21" spans="1:11" x14ac:dyDescent="0.15">
      <c r="A21" s="134" t="s">
        <v>43</v>
      </c>
      <c r="B21" s="134">
        <f>IF(ISNUMBER(VALUE(SUBSTITUTE(実質収支比率等に係る経年分析!F$49,"▲","-"))),ROUND(VALUE(SUBSTITUTE(実質収支比率等に係る経年分析!F$49,"▲","-")),2),NA())</f>
        <v>4.6100000000000003</v>
      </c>
      <c r="C21" s="134">
        <f>IF(ISNUMBER(VALUE(SUBSTITUTE(実質収支比率等に係る経年分析!G$49,"▲","-"))),ROUND(VALUE(SUBSTITUTE(実質収支比率等に係る経年分析!G$49,"▲","-")),2),NA())</f>
        <v>1.28</v>
      </c>
      <c r="D21" s="134">
        <f>IF(ISNUMBER(VALUE(SUBSTITUTE(実質収支比率等に係る経年分析!H$49,"▲","-"))),ROUND(VALUE(SUBSTITUTE(実質収支比率等に係る経年分析!H$49,"▲","-")),2),NA())</f>
        <v>-0.28000000000000003</v>
      </c>
      <c r="E21" s="134">
        <f>IF(ISNUMBER(VALUE(SUBSTITUTE(実質収支比率等に係る経年分析!I$49,"▲","-"))),ROUND(VALUE(SUBSTITUTE(実質収支比率等に係る経年分析!I$49,"▲","-")),2),NA())</f>
        <v>1.86</v>
      </c>
      <c r="F21" s="134">
        <f>IF(ISNUMBER(VALUE(SUBSTITUTE(実質収支比率等に係る経年分析!J$49,"▲","-"))),ROUND(VALUE(SUBSTITUTE(実質収支比率等に係る経年分析!J$49,"▲","-")),2),NA())</f>
        <v>0.05</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x14ac:dyDescent="0.15">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0.75</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3.72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1.18</v>
      </c>
    </row>
    <row r="33" spans="1:16" x14ac:dyDescent="0.15">
      <c r="A33" s="135" t="str">
        <f>IF(連結実質赤字比率に係る赤字・黒字の構成分析!C$37="",NA(),連結実質赤字比率に係る赤字・黒字の構成分析!C$37)</f>
        <v>病院事業会計</v>
      </c>
      <c r="B33" s="135">
        <f>IF(ROUND(VALUE(SUBSTITUTE(連結実質赤字比率に係る赤字・黒字の構成分析!F$37,"▲", "-")), 2) &lt; 0, ABS(ROUND(VALUE(SUBSTITUTE(連結実質赤字比率に係る赤字・黒字の構成分析!F$37,"▲", "-")), 2)), NA())</f>
        <v>0.41</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1.39</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8.31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9.5399999999999991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9.4499999999999993</v>
      </c>
    </row>
    <row r="36" spans="1:16" x14ac:dyDescent="0.15">
      <c r="A36" s="135" t="str">
        <f>IF(連結実質赤字比率に係る赤字・黒字の構成分析!C$34="",NA(),連結実質赤字比率に係る赤字・黒字の構成分析!C$34)</f>
        <v>住宅新築資金等貸付特別会計</v>
      </c>
      <c r="B36" s="135">
        <f>IF(ROUND(VALUE(SUBSTITUTE(連結実質赤字比率に係る赤字・黒字の構成分析!F$34,"▲", "-")), 2) &lt; 0, ABS(ROUND(VALUE(SUBSTITUTE(連結実質赤字比率に係る赤字・黒字の構成分析!F$34,"▲", "-")), 2)), NA())</f>
        <v>0.36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0.36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0.33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0.35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0.35</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4438</v>
      </c>
      <c r="E42" s="136"/>
      <c r="F42" s="136"/>
      <c r="G42" s="136">
        <f>'実質公債費比率（分子）の構造'!L$52</f>
        <v>4645</v>
      </c>
      <c r="H42" s="136"/>
      <c r="I42" s="136"/>
      <c r="J42" s="136">
        <f>'実質公債費比率（分子）の構造'!M$52</f>
        <v>4687</v>
      </c>
      <c r="K42" s="136"/>
      <c r="L42" s="136"/>
      <c r="M42" s="136">
        <f>'実質公債費比率（分子）の構造'!N$52</f>
        <v>4861</v>
      </c>
      <c r="N42" s="136"/>
      <c r="O42" s="136"/>
      <c r="P42" s="136">
        <f>'実質公債費比率（分子）の構造'!O$52</f>
        <v>5301</v>
      </c>
    </row>
    <row r="43" spans="1:16" x14ac:dyDescent="0.15">
      <c r="A43" s="136" t="s">
        <v>51</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43</v>
      </c>
      <c r="C44" s="136"/>
      <c r="D44" s="136"/>
      <c r="E44" s="136">
        <f>'実質公債費比率（分子）の構造'!L$50</f>
        <v>42</v>
      </c>
      <c r="F44" s="136"/>
      <c r="G44" s="136"/>
      <c r="H44" s="136">
        <f>'実質公債費比率（分子）の構造'!M$50</f>
        <v>43</v>
      </c>
      <c r="I44" s="136"/>
      <c r="J44" s="136"/>
      <c r="K44" s="136">
        <f>'実質公債費比率（分子）の構造'!N$50</f>
        <v>42</v>
      </c>
      <c r="L44" s="136"/>
      <c r="M44" s="136"/>
      <c r="N44" s="136">
        <f>'実質公債費比率（分子）の構造'!O$50</f>
        <v>42</v>
      </c>
      <c r="O44" s="136"/>
      <c r="P44" s="136"/>
    </row>
    <row r="45" spans="1:16" x14ac:dyDescent="0.15">
      <c r="A45" s="136" t="s">
        <v>53</v>
      </c>
      <c r="B45" s="136">
        <f>'実質公債費比率（分子）の構造'!K$49</f>
        <v>52</v>
      </c>
      <c r="C45" s="136"/>
      <c r="D45" s="136"/>
      <c r="E45" s="136">
        <f>'実質公債費比率（分子）の構造'!L$49</f>
        <v>32</v>
      </c>
      <c r="F45" s="136"/>
      <c r="G45" s="136"/>
      <c r="H45" s="136">
        <f>'実質公債費比率（分子）の構造'!M$49</f>
        <v>4</v>
      </c>
      <c r="I45" s="136"/>
      <c r="J45" s="136"/>
      <c r="K45" s="136">
        <f>'実質公債費比率（分子）の構造'!N$49</f>
        <v>3</v>
      </c>
      <c r="L45" s="136"/>
      <c r="M45" s="136"/>
      <c r="N45" s="136">
        <f>'実質公債費比率（分子）の構造'!O$49</f>
        <v>3</v>
      </c>
      <c r="O45" s="136"/>
      <c r="P45" s="136"/>
    </row>
    <row r="46" spans="1:16" x14ac:dyDescent="0.15">
      <c r="A46" s="136" t="s">
        <v>54</v>
      </c>
      <c r="B46" s="136">
        <f>'実質公債費比率（分子）の構造'!K$48</f>
        <v>1449</v>
      </c>
      <c r="C46" s="136"/>
      <c r="D46" s="136"/>
      <c r="E46" s="136">
        <f>'実質公債費比率（分子）の構造'!L$48</f>
        <v>1399</v>
      </c>
      <c r="F46" s="136"/>
      <c r="G46" s="136"/>
      <c r="H46" s="136">
        <f>'実質公債費比率（分子）の構造'!M$48</f>
        <v>1424</v>
      </c>
      <c r="I46" s="136"/>
      <c r="J46" s="136"/>
      <c r="K46" s="136">
        <f>'実質公債費比率（分子）の構造'!N$48</f>
        <v>1547</v>
      </c>
      <c r="L46" s="136"/>
      <c r="M46" s="136"/>
      <c r="N46" s="136">
        <f>'実質公債費比率（分子）の構造'!O$48</f>
        <v>1539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6271</v>
      </c>
      <c r="C49" s="136"/>
      <c r="D49" s="136"/>
      <c r="E49" s="136">
        <f>'実質公債費比率（分子）の構造'!L$45</f>
        <v>6460</v>
      </c>
      <c r="F49" s="136"/>
      <c r="G49" s="136"/>
      <c r="H49" s="136">
        <f>'実質公債費比率（分子）の構造'!M$45</f>
        <v>6504</v>
      </c>
      <c r="I49" s="136"/>
      <c r="J49" s="136"/>
      <c r="K49" s="136">
        <f>'実質公債費比率（分子）の構造'!N$45</f>
        <v>6760</v>
      </c>
      <c r="L49" s="136"/>
      <c r="M49" s="136"/>
      <c r="N49" s="136">
        <f>'実質公債費比率（分子）の構造'!O$45</f>
        <v>6658</v>
      </c>
      <c r="O49" s="136"/>
      <c r="P49" s="136"/>
    </row>
    <row r="50" spans="1:16" x14ac:dyDescent="0.15">
      <c r="A50" s="136" t="s">
        <v>58</v>
      </c>
      <c r="B50" s="136" t="e">
        <f>NA()</f>
        <v>#N/A</v>
      </c>
      <c r="C50" s="136">
        <f>IF(ISNUMBER('実質公債費比率（分子）の構造'!K$53),'実質公債費比率（分子）の構造'!K$53,NA())</f>
        <v>3377</v>
      </c>
      <c r="D50" s="136" t="e">
        <f>NA()</f>
        <v>#N/A</v>
      </c>
      <c r="E50" s="136" t="e">
        <f>NA()</f>
        <v>#N/A</v>
      </c>
      <c r="F50" s="136">
        <f>IF(ISNUMBER('実質公債費比率（分子）の構造'!L$53),'実質公債費比率（分子）の構造'!L$53,NA())</f>
        <v>3288</v>
      </c>
      <c r="G50" s="136" t="e">
        <f>NA()</f>
        <v>#N/A</v>
      </c>
      <c r="H50" s="136" t="e">
        <f>NA()</f>
        <v>#N/A</v>
      </c>
      <c r="I50" s="136">
        <f>IF(ISNUMBER('実質公債費比率（分子）の構造'!M$53),'実質公債費比率（分子）の構造'!M$53,NA())</f>
        <v>3288</v>
      </c>
      <c r="J50" s="136" t="e">
        <f>NA()</f>
        <v>#N/A</v>
      </c>
      <c r="K50" s="136" t="e">
        <f>NA()</f>
        <v>#N/A</v>
      </c>
      <c r="L50" s="136">
        <f>IF(ISNUMBER('実質公債費比率（分子）の構造'!N$53),'実質公債費比率（分子）の構造'!N$53,NA())</f>
        <v>3491</v>
      </c>
      <c r="M50" s="136" t="e">
        <f>NA()</f>
        <v>#N/A</v>
      </c>
      <c r="N50" s="136" t="e">
        <f>NA()</f>
        <v>#N/A</v>
      </c>
      <c r="O50" s="136">
        <f>IF(ISNUMBER('実質公債費比率（分子）の構造'!O$53),'実質公債費比率（分子）の構造'!O$53,NA())</f>
        <v>2941</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50215</v>
      </c>
      <c r="E56" s="135"/>
      <c r="F56" s="135"/>
      <c r="G56" s="135">
        <f>'将来負担比率（分子）の構造'!J$51</f>
        <v>52613</v>
      </c>
      <c r="H56" s="135"/>
      <c r="I56" s="135"/>
      <c r="J56" s="135">
        <f>'将来負担比率（分子）の構造'!K$51</f>
        <v>52860</v>
      </c>
      <c r="K56" s="135"/>
      <c r="L56" s="135"/>
      <c r="M56" s="135">
        <f>'将来負担比率（分子）の構造'!L$51</f>
        <v>53751</v>
      </c>
      <c r="N56" s="135"/>
      <c r="O56" s="135"/>
      <c r="P56" s="135">
        <f>'将来負担比率（分子）の構造'!M$51</f>
        <v>53742</v>
      </c>
    </row>
    <row r="57" spans="1:16" x14ac:dyDescent="0.15">
      <c r="A57" s="135" t="s">
        <v>34</v>
      </c>
      <c r="B57" s="135"/>
      <c r="C57" s="135"/>
      <c r="D57" s="135">
        <f>'将来負担比率（分子）の構造'!I$50</f>
        <v>2315</v>
      </c>
      <c r="E57" s="135"/>
      <c r="F57" s="135"/>
      <c r="G57" s="135">
        <f>'将来負担比率（分子）の構造'!J$50</f>
        <v>1946</v>
      </c>
      <c r="H57" s="135"/>
      <c r="I57" s="135"/>
      <c r="J57" s="135">
        <f>'将来負担比率（分子）の構造'!K$50</f>
        <v>109</v>
      </c>
      <c r="K57" s="135"/>
      <c r="L57" s="135"/>
      <c r="M57" s="135">
        <f>'将来負担比率（分子）の構造'!L$50</f>
        <v>153</v>
      </c>
      <c r="N57" s="135"/>
      <c r="O57" s="135"/>
      <c r="P57" s="135">
        <f>'将来負担比率（分子）の構造'!M$50</f>
        <v>103</v>
      </c>
    </row>
    <row r="58" spans="1:16" x14ac:dyDescent="0.15">
      <c r="A58" s="135" t="s">
        <v>33</v>
      </c>
      <c r="B58" s="135"/>
      <c r="C58" s="135"/>
      <c r="D58" s="135">
        <f>'将来負担比率（分子）の構造'!I$49</f>
        <v>8704</v>
      </c>
      <c r="E58" s="135"/>
      <c r="F58" s="135"/>
      <c r="G58" s="135">
        <f>'将来負担比率（分子）の構造'!J$49</f>
        <v>9722</v>
      </c>
      <c r="H58" s="135"/>
      <c r="I58" s="135"/>
      <c r="J58" s="135">
        <f>'将来負担比率（分子）の構造'!K$49</f>
        <v>11357</v>
      </c>
      <c r="K58" s="135"/>
      <c r="L58" s="135"/>
      <c r="M58" s="135">
        <f>'将来負担比率（分子）の構造'!L$49</f>
        <v>11696</v>
      </c>
      <c r="N58" s="135"/>
      <c r="O58" s="135"/>
      <c r="P58" s="135">
        <f>'将来負担比率（分子）の構造'!M$49</f>
        <v>11637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8830</v>
      </c>
      <c r="C62" s="135"/>
      <c r="D62" s="135"/>
      <c r="E62" s="135">
        <f>'将来負担比率（分子）の構造'!J$45</f>
        <v>9088</v>
      </c>
      <c r="F62" s="135"/>
      <c r="G62" s="135"/>
      <c r="H62" s="135">
        <f>'将来負担比率（分子）の構造'!K$45</f>
        <v>9124</v>
      </c>
      <c r="I62" s="135"/>
      <c r="J62" s="135"/>
      <c r="K62" s="135">
        <f>'将来負担比率（分子）の構造'!L$45</f>
        <v>8725</v>
      </c>
      <c r="L62" s="135"/>
      <c r="M62" s="135"/>
      <c r="N62" s="135">
        <f>'将来負担比率（分子）の構造'!M$45</f>
        <v>8201</v>
      </c>
      <c r="O62" s="135"/>
      <c r="P62" s="135"/>
    </row>
    <row r="63" spans="1:16" x14ac:dyDescent="0.15">
      <c r="A63" s="135" t="s">
        <v>27</v>
      </c>
      <c r="B63" s="135">
        <f>'将来負担比率（分子）の構造'!I$44</f>
        <v>46</v>
      </c>
      <c r="C63" s="135"/>
      <c r="D63" s="135"/>
      <c r="E63" s="135">
        <f>'将来負担比率（分子）の構造'!J$44</f>
        <v>14</v>
      </c>
      <c r="F63" s="135"/>
      <c r="G63" s="135"/>
      <c r="H63" s="135">
        <f>'将来負担比率（分子）の構造'!K$44</f>
        <v>11</v>
      </c>
      <c r="I63" s="135"/>
      <c r="J63" s="135"/>
      <c r="K63" s="135">
        <f>'将来負担比率（分子）の構造'!L$44</f>
        <v>48</v>
      </c>
      <c r="L63" s="135"/>
      <c r="M63" s="135"/>
      <c r="N63" s="135">
        <f>'将来負担比率（分子）の構造'!M$44</f>
        <v>81</v>
      </c>
      <c r="O63" s="135"/>
      <c r="P63" s="135"/>
    </row>
    <row r="64" spans="1:16" x14ac:dyDescent="0.15">
      <c r="A64" s="135" t="s">
        <v>26</v>
      </c>
      <c r="B64" s="135">
        <f>'将来負担比率（分子）の構造'!I$43</f>
        <v>22122</v>
      </c>
      <c r="C64" s="135"/>
      <c r="D64" s="135"/>
      <c r="E64" s="135">
        <f>'将来負担比率（分子）の構造'!J$43</f>
        <v>21808</v>
      </c>
      <c r="F64" s="135"/>
      <c r="G64" s="135"/>
      <c r="H64" s="135">
        <f>'将来負担比率（分子）の構造'!K$43</f>
        <v>22170</v>
      </c>
      <c r="I64" s="135"/>
      <c r="J64" s="135"/>
      <c r="K64" s="135">
        <f>'将来負担比率（分子）の構造'!L$43</f>
        <v>22739</v>
      </c>
      <c r="L64" s="135"/>
      <c r="M64" s="135"/>
      <c r="N64" s="135">
        <f>'将来負担比率（分子）の構造'!M$43</f>
        <v>22176</v>
      </c>
      <c r="O64" s="135"/>
      <c r="P64" s="135"/>
    </row>
    <row r="65" spans="1:16" x14ac:dyDescent="0.15">
      <c r="A65" s="135" t="s">
        <v>25</v>
      </c>
      <c r="B65" s="135">
        <f>'将来負担比率（分子）の構造'!I$42</f>
        <v>2678</v>
      </c>
      <c r="C65" s="135"/>
      <c r="D65" s="135"/>
      <c r="E65" s="135">
        <f>'将来負担比率（分子）の構造'!J$42</f>
        <v>2494</v>
      </c>
      <c r="F65" s="135"/>
      <c r="G65" s="135"/>
      <c r="H65" s="135">
        <f>'将来負担比率（分子）の構造'!K$42</f>
        <v>2163</v>
      </c>
      <c r="I65" s="135"/>
      <c r="J65" s="135"/>
      <c r="K65" s="135">
        <f>'将来負担比率（分子）の構造'!L$42</f>
        <v>1985</v>
      </c>
      <c r="L65" s="135"/>
      <c r="M65" s="135"/>
      <c r="N65" s="135">
        <f>'将来負担比率（分子）の構造'!M$42</f>
        <v>3112</v>
      </c>
      <c r="O65" s="135"/>
      <c r="P65" s="135"/>
    </row>
    <row r="66" spans="1:16" x14ac:dyDescent="0.15">
      <c r="A66" s="135" t="s">
        <v>24</v>
      </c>
      <c r="B66" s="135">
        <f>'将来負担比率（分子）の構造'!I$41</f>
        <v>57512</v>
      </c>
      <c r="C66" s="135"/>
      <c r="D66" s="135"/>
      <c r="E66" s="135">
        <f>'将来負担比率（分子）の構造'!J$41</f>
        <v>58728</v>
      </c>
      <c r="F66" s="135"/>
      <c r="G66" s="135"/>
      <c r="H66" s="135">
        <f>'将来負担比率（分子）の構造'!K$41</f>
        <v>57710</v>
      </c>
      <c r="I66" s="135"/>
      <c r="J66" s="135"/>
      <c r="K66" s="135">
        <f>'将来負担比率（分子）の構造'!L$41</f>
        <v>57029</v>
      </c>
      <c r="L66" s="135"/>
      <c r="M66" s="135"/>
      <c r="N66" s="135">
        <f>'将来負担比率（分子）の構造'!M$41</f>
        <v>56275</v>
      </c>
      <c r="O66" s="135"/>
      <c r="P66" s="135"/>
    </row>
    <row r="67" spans="1:16" x14ac:dyDescent="0.15">
      <c r="A67" s="135" t="s">
        <v>62</v>
      </c>
      <c r="B67" s="135" t="e">
        <f>NA()</f>
        <v>#N/A</v>
      </c>
      <c r="C67" s="135">
        <f>IF(ISNUMBER('将来負担比率（分子）の構造'!I$52), IF('将来負担比率（分子）の構造'!I$52 &lt; 0, 0, '将来負担比率（分子）の構造'!I$52), NA())</f>
        <v>29954</v>
      </c>
      <c r="D67" s="135" t="e">
        <f>NA()</f>
        <v>#N/A</v>
      </c>
      <c r="E67" s="135" t="e">
        <f>NA()</f>
        <v>#N/A</v>
      </c>
      <c r="F67" s="135">
        <f>IF(ISNUMBER('将来負担比率（分子）の構造'!J$52), IF('将来負担比率（分子）の構造'!J$52 &lt; 0, 0, '将来負担比率（分子）の構造'!J$52), NA())</f>
        <v>27853</v>
      </c>
      <c r="G67" s="135" t="e">
        <f>NA()</f>
        <v>#N/A</v>
      </c>
      <c r="H67" s="135" t="e">
        <f>NA()</f>
        <v>#N/A</v>
      </c>
      <c r="I67" s="135">
        <f>IF(ISNUMBER('将来負担比率（分子）の構造'!K$52), IF('将来負担比率（分子）の構造'!K$52 &lt; 0, 0, '将来負担比率（分子）の構造'!K$52), NA())</f>
        <v>26852</v>
      </c>
      <c r="J67" s="135" t="e">
        <f>NA()</f>
        <v>#N/A</v>
      </c>
      <c r="K67" s="135" t="e">
        <f>NA()</f>
        <v>#N/A</v>
      </c>
      <c r="L67" s="135">
        <f>IF(ISNUMBER('将来負担比率（分子）の構造'!L$52), IF('将来負担比率（分子）の構造'!L$52 &lt; 0, 0, '将来負担比率（分子）の構造'!L$52), NA())</f>
        <v>24926</v>
      </c>
      <c r="M67" s="135" t="e">
        <f>NA()</f>
        <v>#N/A</v>
      </c>
      <c r="N67" s="135" t="e">
        <f>NA()</f>
        <v>#N/A</v>
      </c>
      <c r="O67" s="135">
        <f>IF(ISNUMBER('将来負担比率（分子）の構造'!M$52), IF('将来負担比率（分子）の構造'!M$52 &lt; 0, 0, '将来負担比率（分子）の構造'!M$52), NA())</f>
        <v>24363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三重県</cp:lastModifiedBy>
  <dcterms:created xsi:type="dcterms:W3CDTF">2016-02-15T01:38:50Z</dcterms:created>
  <dcterms:modified xsi:type="dcterms:W3CDTF">2016-04-22T01:43:45Z</dcterms:modified>
</cp:coreProperties>
</file>