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230" yWindow="-15" windowWidth="1027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<sst xmlns="http://schemas.openxmlformats.org/spreadsheetml/2006/main" count="232" uniqueCount="111">
  <si>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</si>
  <si>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</si>
  <si>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</si>
  <si>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</si>
  <si>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</si>
  <si>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</si>
  <si>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</si>
  <si>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</si>
  <si>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</si>
  <si>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</si>
  <si>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</si>
  <si>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</si>
  <si>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</si>
  <si>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</si>
  <si>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</si>
  <si>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</si>
  <si>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</si>
  <si>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</si>
  <si>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</si>
  <si>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</si>
  <si>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</si>
  <si>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</si>
  <si>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</si>
  <si>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</si>
  <si>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</si>
  <si>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</si>
  <si>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</si>
  <si>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</si>
  <si>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</si>
  <si>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</si>
  <si>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</si>
  <si>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</si>
  <si>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</si>
  <si>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</si>
  <si>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</si>
  <si>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</si>
  <si>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</si>
  <si>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</si>
  <si>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</si>
  <si>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</si>
  <si>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</si>
  <si>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</si>
  <si>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</si>
  <si>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</si>
  <si>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</si>
  <si>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</si>
  <si>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</si>
  <si>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</si>
  <si>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</si>
  <si>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</si>
  <si>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</si>
  <si>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</si>
  <si>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</si>
  <si>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</si>
  <si>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</si>
  <si>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</si>
  <si>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</si>
  <si>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</si>
  <si>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</si>
  <si>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</si>
  <si>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</si>
  <si>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</si>
  <si>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</si>
  <si>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</si>
  <si>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</si>
  <si>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</si>
  <si>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</si>
  <si>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</si>
  <si>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</si>
  <si>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</si>
  <si>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</si>
  <si>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</si>
  <si>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</si>
  <si>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</si>
  <si>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</si>
  <si>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</si>
  <si>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</si>
  <si>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</si>
  <si>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</si>
  <si>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</si>
  <si>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</si>
  <si>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</si>
  <si>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</si>
  <si>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</si>
  <si>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</si>
  <si>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</si>
  <si>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</si>
  <si>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</si>
  <si>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</si>
  <si>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</si>
  <si>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</si>
  <si>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</si>
  <si>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</si>
  <si>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</si>
  <si>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</si>
  <si>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</si>
  <si>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大台町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</si>
  <si>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</si>
  <si>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</si>
  <si>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</si>
  <si>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</si>
  <si>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</si>
  <si>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</si>
  <si>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</si>
  <si>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</si>
  <si>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</si>
  <si>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</si>
  <si>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</si>
  <si>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①100%を下回っており数値も近年横ばいである。
④類似団体と比較して高めの数値で推移している。
⑤平成26年度についてはやや減少傾向にあるが、類似団体と比較してほぼ同程度で推移している。
⑥平均値とくらべ高い値で推移している。
⑧100%で推移している。
以上のことから、今後経営の改善に向けた取り組みが必要となってきている。</t>
    <rPh sb="6" eb="8">
      <t>シタマワ</t>
    </rPh>
    <rPh sb="12" eb="14">
      <t>スウチ</t>
    </rPh>
    <rPh sb="15" eb="17">
      <t>キンネン</t>
    </rPh>
    <rPh sb="17" eb="18">
      <t>ヨコ</t>
    </rPh>
    <rPh sb="26" eb="28">
      <t>ルイジ</t>
    </rPh>
    <rPh sb="28" eb="30">
      <t>ダンタイ</t>
    </rPh>
    <rPh sb="31" eb="33">
      <t>ヒカク</t>
    </rPh>
    <rPh sb="35" eb="36">
      <t>タカ</t>
    </rPh>
    <rPh sb="38" eb="40">
      <t>スウチ</t>
    </rPh>
    <rPh sb="41" eb="43">
      <t>スイイ</t>
    </rPh>
    <rPh sb="50" eb="52">
      <t>ヘイセイ</t>
    </rPh>
    <rPh sb="54" eb="56">
      <t>ネンド</t>
    </rPh>
    <rPh sb="63" eb="65">
      <t>ゲンショウ</t>
    </rPh>
    <rPh sb="65" eb="67">
      <t>ケイコウ</t>
    </rPh>
    <rPh sb="72" eb="74">
      <t>ルイジ</t>
    </rPh>
    <rPh sb="74" eb="76">
      <t>ダンタイ</t>
    </rPh>
    <rPh sb="77" eb="79">
      <t>ヒカク</t>
    </rPh>
    <rPh sb="83" eb="86">
      <t>ドウテイド</t>
    </rPh>
    <rPh sb="87" eb="89">
      <t>スイイ</t>
    </rPh>
    <rPh sb="96" eb="98">
      <t>ヘイキン</t>
    </rPh>
    <rPh sb="98" eb="99">
      <t>チ</t>
    </rPh>
    <rPh sb="103" eb="104">
      <t>タカ</t>
    </rPh>
    <rPh sb="105" eb="106">
      <t>アタイ</t>
    </rPh>
    <rPh sb="107" eb="109">
      <t>スイイ</t>
    </rPh>
    <rPh sb="121" eb="123">
      <t>スイイ</t>
    </rPh>
    <rPh sb="130" eb="132">
      <t>イジョウ</t>
    </rPh>
    <rPh sb="138" eb="140">
      <t>コンゴ</t>
    </rPh>
    <rPh sb="140" eb="142">
      <t>ケイエイ</t>
    </rPh>
    <rPh sb="143" eb="145">
      <t>カイゼン</t>
    </rPh>
    <rPh sb="146" eb="147">
      <t>ム</t>
    </rPh>
    <rPh sb="149" eb="150">
      <t>ト</t>
    </rPh>
    <rPh sb="151" eb="152">
      <t>ク</t>
    </rPh>
    <rPh sb="154" eb="156">
      <t>ヒツヨウ</t>
    </rPh>
    <phoneticPr fontId="4"/>
  </si>
  <si>
    <t>③戸別の施設であり該当しない。ただし、随時の本体修繕等が必要である。</t>
    <rPh sb="1" eb="3">
      <t>コベツ</t>
    </rPh>
    <rPh sb="4" eb="6">
      <t>シセツ</t>
    </rPh>
    <rPh sb="9" eb="11">
      <t>ガイトウ</t>
    </rPh>
    <rPh sb="19" eb="21">
      <t>ズイジ</t>
    </rPh>
    <rPh sb="22" eb="24">
      <t>ホンタイ</t>
    </rPh>
    <rPh sb="24" eb="26">
      <t>シュウゼン</t>
    </rPh>
    <rPh sb="26" eb="27">
      <t>トウ</t>
    </rPh>
    <rPh sb="28" eb="30">
      <t>ヒツヨウ</t>
    </rPh>
    <phoneticPr fontId="4"/>
  </si>
  <si>
    <t>　収益的収支比率が低い状態にあり、かつ、汚水処理原価も類似団体と比較し高い状態にあることから、経営効率の改善を図っていく必要がある。
　使用料以外の収入で賄っている部分があるため、経営の健全・効率化を図るため、収納率の向上に向けた取り組みを行う必要がある。</t>
    <rPh sb="1" eb="4">
      <t>シュウエキテキ</t>
    </rPh>
    <rPh sb="4" eb="6">
      <t>シュウシ</t>
    </rPh>
    <rPh sb="6" eb="8">
      <t>ヒリツ</t>
    </rPh>
    <rPh sb="9" eb="10">
      <t>ヒク</t>
    </rPh>
    <rPh sb="11" eb="13">
      <t>ジョウタイ</t>
    </rPh>
    <rPh sb="20" eb="22">
      <t>オスイ</t>
    </rPh>
    <rPh sb="22" eb="24">
      <t>ショリ</t>
    </rPh>
    <rPh sb="24" eb="26">
      <t>ゲンカ</t>
    </rPh>
    <rPh sb="27" eb="29">
      <t>ルイジ</t>
    </rPh>
    <rPh sb="29" eb="31">
      <t>ダンタイ</t>
    </rPh>
    <rPh sb="32" eb="34">
      <t>ヒカク</t>
    </rPh>
    <rPh sb="35" eb="36">
      <t>タカ</t>
    </rPh>
    <rPh sb="37" eb="39">
      <t>ジョウタイ</t>
    </rPh>
    <rPh sb="47" eb="49">
      <t>ケイエイ</t>
    </rPh>
    <rPh sb="49" eb="51">
      <t>コウリツ</t>
    </rPh>
    <rPh sb="52" eb="54">
      <t>カイゼン</t>
    </rPh>
    <rPh sb="55" eb="56">
      <t>ハカ</t>
    </rPh>
    <rPh sb="60" eb="62">
      <t>ヒツヨウ</t>
    </rPh>
    <rPh sb="68" eb="70">
      <t>シヨウ</t>
    </rPh>
    <rPh sb="70" eb="71">
      <t>リョウ</t>
    </rPh>
    <rPh sb="71" eb="73">
      <t>イガイ</t>
    </rPh>
    <rPh sb="74" eb="76">
      <t>シュウニュウ</t>
    </rPh>
    <rPh sb="77" eb="78">
      <t>マカナ</t>
    </rPh>
    <rPh sb="82" eb="84">
      <t>ブブン</t>
    </rPh>
    <rPh sb="90" eb="92">
      <t>ケイエイ</t>
    </rPh>
    <rPh sb="93" eb="95">
      <t>ケンゼン</t>
    </rPh>
    <rPh sb="96" eb="99">
      <t>コウリツカ</t>
    </rPh>
    <rPh sb="100" eb="101">
      <t>ハカ</t>
    </rPh>
    <rPh sb="105" eb="107">
      <t>シュウノウ</t>
    </rPh>
    <rPh sb="107" eb="108">
      <t>リツ</t>
    </rPh>
    <rPh sb="109" eb="111">
      <t>コウジョウ</t>
    </rPh>
    <rPh sb="112" eb="113">
      <t>ム</t>
    </rPh>
    <rPh sb="115" eb="116">
      <t>ト</t>
    </rPh>
    <rPh sb="117" eb="118">
      <t>ク</t>
    </rPh>
    <rPh sb="120" eb="121">
      <t>オコナ</t>
    </rPh>
    <rPh sb="122" eb="12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</si>
</sst>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14880"/>
        <c:axId val="8912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4880"/>
        <c:axId val="89125248"/>
      </c:lineChart>
      <c:dateAx>
        <c:axId val="8911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25248"/>
        <c:crosses val="autoZero"/>
        <c:auto val="1"/>
        <c:lblOffset val="100"/>
        <c:baseTimeUnit val="years"/>
      </c:dateAx>
      <c:valAx>
        <c:axId val="8912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1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25408"/>
        <c:axId val="914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25408"/>
        <c:axId val="91439872"/>
      </c:lineChart>
      <c:dateAx>
        <c:axId val="914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39872"/>
        <c:crosses val="autoZero"/>
        <c:auto val="1"/>
        <c:lblOffset val="100"/>
        <c:baseTimeUnit val="years"/>
      </c:dateAx>
      <c:valAx>
        <c:axId val="914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2368"/>
        <c:axId val="9148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95.04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2368"/>
        <c:axId val="91484544"/>
      </c:lineChart>
      <c:dateAx>
        <c:axId val="9148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84544"/>
        <c:crosses val="autoZero"/>
        <c:auto val="1"/>
        <c:lblOffset val="100"/>
        <c:baseTimeUnit val="years"/>
      </c:dateAx>
      <c:valAx>
        <c:axId val="9148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8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88.96</c:v>
                </c:pt>
                <c:pt idx="1">
                  <c:v>85.29</c:v>
                </c:pt>
                <c:pt idx="2">
                  <c:v>88.09</c:v>
                </c:pt>
                <c:pt idx="3">
                  <c:v>88.09</c:v>
                </c:pt>
                <c:pt idx="4">
                  <c:v>88.09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8656"/>
        <c:axId val="9100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8656"/>
        <c:axId val="91009024"/>
      </c:lineChart>
      <c:dateAx>
        <c:axId val="9099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09024"/>
        <c:crosses val="autoZero"/>
        <c:auto val="1"/>
        <c:lblOffset val="100"/>
        <c:baseTimeUnit val="years"/>
      </c:dateAx>
      <c:valAx>
        <c:axId val="9100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9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9568"/>
        <c:axId val="9131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09568"/>
        <c:axId val="91311488"/>
      </c:lineChart>
      <c:dateAx>
        <c:axId val="9130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11488"/>
        <c:crosses val="autoZero"/>
        <c:auto val="1"/>
        <c:lblOffset val="100"/>
        <c:baseTimeUnit val="years"/>
      </c:dateAx>
      <c:valAx>
        <c:axId val="9131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0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46816"/>
        <c:axId val="9134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46816"/>
        <c:axId val="91348352"/>
      </c:lineChart>
      <c:dateAx>
        <c:axId val="9134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48352"/>
        <c:crosses val="autoZero"/>
        <c:auto val="1"/>
        <c:lblOffset val="100"/>
        <c:baseTimeUnit val="years"/>
      </c:dateAx>
      <c:valAx>
        <c:axId val="9134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4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65344"/>
        <c:axId val="9107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65344"/>
        <c:axId val="91071616"/>
      </c:lineChart>
      <c:dateAx>
        <c:axId val="9106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71616"/>
        <c:crosses val="autoZero"/>
        <c:auto val="1"/>
        <c:lblOffset val="100"/>
        <c:baseTimeUnit val="years"/>
      </c:dateAx>
      <c:valAx>
        <c:axId val="9107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6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5920"/>
        <c:axId val="9111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5920"/>
        <c:axId val="91112192"/>
      </c:lineChart>
      <c:dateAx>
        <c:axId val="911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12192"/>
        <c:crosses val="autoZero"/>
        <c:auto val="1"/>
        <c:lblOffset val="100"/>
        <c:baseTimeUnit val="years"/>
      </c:dateAx>
      <c:valAx>
        <c:axId val="9111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525.28</c:v>
                </c:pt>
                <c:pt idx="1">
                  <c:v>475.97</c:v>
                </c:pt>
                <c:pt idx="2">
                  <c:v>474.53</c:v>
                </c:pt>
                <c:pt idx="3">
                  <c:v>491.26</c:v>
                </c:pt>
                <c:pt idx="4">
                  <c:v>482.84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8576"/>
        <c:axId val="911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261.08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8576"/>
        <c:axId val="91130496"/>
      </c:lineChart>
      <c:dateAx>
        <c:axId val="911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30496"/>
        <c:crosses val="autoZero"/>
        <c:auto val="1"/>
        <c:lblOffset val="100"/>
        <c:baseTimeUnit val="years"/>
      </c:dateAx>
      <c:valAx>
        <c:axId val="911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66.84</c:v>
                </c:pt>
                <c:pt idx="1">
                  <c:v>66.510000000000005</c:v>
                </c:pt>
                <c:pt idx="2">
                  <c:v>69.06</c:v>
                </c:pt>
                <c:pt idx="3">
                  <c:v>66.959999999999994</c:v>
                </c:pt>
                <c:pt idx="4">
                  <c:v>63.06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81440"/>
        <c:axId val="9118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68.61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1440"/>
        <c:axId val="91183360"/>
      </c:lineChart>
      <c:dateAx>
        <c:axId val="911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83360"/>
        <c:crosses val="autoZero"/>
        <c:auto val="1"/>
        <c:lblOffset val="100"/>
        <c:baseTimeUnit val="years"/>
      </c:dateAx>
      <c:valAx>
        <c:axId val="9118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8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324.32</c:v>
                </c:pt>
                <c:pt idx="1">
                  <c:v>298.47000000000003</c:v>
                </c:pt>
                <c:pt idx="2">
                  <c:v>293.38</c:v>
                </c:pt>
                <c:pt idx="3">
                  <c:v>305.8</c:v>
                </c:pt>
                <c:pt idx="4">
                  <c:v>388.82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13184"/>
        <c:axId val="912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241.18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3184"/>
        <c:axId val="91215360"/>
      </c:lineChart>
      <c:dateAx>
        <c:axId val="9121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15360"/>
        <c:crosses val="autoZero"/>
        <c:auto val="1"/>
        <c:lblOffset val="100"/>
        <c:baseTimeUnit val="years"/>
      </c:dateAx>
      <c:valAx>
        <c:axId val="912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1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32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大台町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10058</v>
      </c>
      <c r="AM8" s="47"/>
      <c r="AN8" s="47"/>
      <c r="AO8" s="47"/>
      <c r="AP8" s="47"/>
      <c r="AQ8" s="47"/>
      <c r="AR8" s="47"/>
      <c r="AS8" s="47"/>
      <c r="AT8" s="43">
        <f>データ!S6</f>
        <v>362.86</v>
      </c>
      <c r="AU8" s="43"/>
      <c r="AV8" s="43"/>
      <c r="AW8" s="43"/>
      <c r="AX8" s="43"/>
      <c r="AY8" s="43"/>
      <c r="AZ8" s="43"/>
      <c r="BA8" s="43"/>
      <c r="BB8" s="43">
        <f>データ!T6</f>
        <v>27.72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27.76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4320</v>
      </c>
      <c r="AE10" s="47"/>
      <c r="AF10" s="47"/>
      <c r="AG10" s="47"/>
      <c r="AH10" s="47"/>
      <c r="AI10" s="47"/>
      <c r="AJ10" s="47"/>
      <c r="AK10" s="2"/>
      <c r="AL10" s="47">
        <f>データ!U6</f>
        <v>2766</v>
      </c>
      <c r="AM10" s="47"/>
      <c r="AN10" s="47"/>
      <c r="AO10" s="47"/>
      <c r="AP10" s="47"/>
      <c r="AQ10" s="47"/>
      <c r="AR10" s="47"/>
      <c r="AS10" s="47"/>
      <c r="AT10" s="43">
        <f>データ!V6</f>
        <v>362.08</v>
      </c>
      <c r="AU10" s="43"/>
      <c r="AV10" s="43"/>
      <c r="AW10" s="43"/>
      <c r="AX10" s="43"/>
      <c r="AY10" s="43"/>
      <c r="AZ10" s="43"/>
      <c r="BA10" s="43"/>
      <c r="BB10" s="43">
        <f>データ!W6</f>
        <v>7.64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Q14" sqref="CQ14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244431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大台町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27.76</v>
      </c>
      <c r="P6" s="32">
        <f t="shared" si="3"/>
        <v>100</v>
      </c>
      <c r="Q6" s="32">
        <f t="shared" si="3"/>
        <v>4320</v>
      </c>
      <c r="R6" s="32">
        <f t="shared" si="3"/>
        <v>10058</v>
      </c>
      <c r="S6" s="32">
        <f t="shared" si="3"/>
        <v>362.86</v>
      </c>
      <c r="T6" s="32">
        <f t="shared" si="3"/>
        <v>27.72</v>
      </c>
      <c r="U6" s="32">
        <f t="shared" si="3"/>
        <v>2766</v>
      </c>
      <c r="V6" s="32">
        <f t="shared" si="3"/>
        <v>362.08</v>
      </c>
      <c r="W6" s="32">
        <f t="shared" si="3"/>
        <v>7.64</v>
      </c>
      <c r="X6" s="33">
        <f>IF(X7="",NA(),X7)</f>
        <v>88.96</v>
      </c>
      <c r="Y6" s="33">
        <f t="shared" ref="Y6:AG6" si="4">IF(Y7="",NA(),Y7)</f>
        <v>85.29</v>
      </c>
      <c r="Z6" s="33">
        <f t="shared" si="4"/>
        <v>88.09</v>
      </c>
      <c r="AA6" s="33">
        <f t="shared" si="4"/>
        <v>88.09</v>
      </c>
      <c r="AB6" s="33">
        <f t="shared" si="4"/>
        <v>88.09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525.28</v>
      </c>
      <c r="BF6" s="33">
        <f t="shared" ref="BF6:BN6" si="7">IF(BF7="",NA(),BF7)</f>
        <v>475.97</v>
      </c>
      <c r="BG6" s="33">
        <f t="shared" si="7"/>
        <v>474.53</v>
      </c>
      <c r="BH6" s="33">
        <f t="shared" si="7"/>
        <v>491.26</v>
      </c>
      <c r="BI6" s="33">
        <f t="shared" si="7"/>
        <v>482.84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261.08</v>
      </c>
      <c r="BO6" s="32" t="str">
        <f>IF(BO7="","",IF(BO7="-","【-】","【"&amp;SUBSTITUTE(TEXT(BO7,"#,##0.00"),"-","△")&amp;"】"))</f>
        <v>【375.36】</v>
      </c>
      <c r="BP6" s="33">
        <f>IF(BP7="",NA(),BP7)</f>
        <v>66.84</v>
      </c>
      <c r="BQ6" s="33">
        <f t="shared" ref="BQ6:BY6" si="8">IF(BQ7="",NA(),BQ7)</f>
        <v>66.510000000000005</v>
      </c>
      <c r="BR6" s="33">
        <f t="shared" si="8"/>
        <v>69.06</v>
      </c>
      <c r="BS6" s="33">
        <f t="shared" si="8"/>
        <v>66.959999999999994</v>
      </c>
      <c r="BT6" s="33">
        <f t="shared" si="8"/>
        <v>63.06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68.61</v>
      </c>
      <c r="BZ6" s="32" t="str">
        <f>IF(BZ7="","",IF(BZ7="-","【-】","【"&amp;SUBSTITUTE(TEXT(BZ7,"#,##0.00"),"-","△")&amp;"】"))</f>
        <v>【60.44】</v>
      </c>
      <c r="CA6" s="33">
        <f>IF(CA7="",NA(),CA7)</f>
        <v>324.32</v>
      </c>
      <c r="CB6" s="33">
        <f t="shared" ref="CB6:CJ6" si="9">IF(CB7="",NA(),CB7)</f>
        <v>298.47000000000003</v>
      </c>
      <c r="CC6" s="33">
        <f t="shared" si="9"/>
        <v>293.38</v>
      </c>
      <c r="CD6" s="33">
        <f t="shared" si="9"/>
        <v>305.8</v>
      </c>
      <c r="CE6" s="33">
        <f t="shared" si="9"/>
        <v>388.82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241.18</v>
      </c>
      <c r="CK6" s="32" t="str">
        <f>IF(CK7="","",IF(CK7="-","【-】","【"&amp;SUBSTITUTE(TEXT(CK7,"#,##0.00"),"-","△")&amp;"】"))</f>
        <v>【267.61】</v>
      </c>
      <c r="CL6" s="32">
        <f>IF(CL7="",NA(),CL7)</f>
        <v>0</v>
      </c>
      <c r="CM6" s="32">
        <f t="shared" ref="CM6:CU6" si="10">IF(CM7="",NA(),CM7)</f>
        <v>0</v>
      </c>
      <c r="CN6" s="32">
        <f t="shared" si="10"/>
        <v>0</v>
      </c>
      <c r="CO6" s="32">
        <f t="shared" si="10"/>
        <v>0</v>
      </c>
      <c r="CP6" s="32">
        <f t="shared" si="10"/>
        <v>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53.84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95.04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244431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27.76</v>
      </c>
      <c r="P7" s="36">
        <v>100</v>
      </c>
      <c r="Q7" s="36">
        <v>4320</v>
      </c>
      <c r="R7" s="36">
        <v>10058</v>
      </c>
      <c r="S7" s="36">
        <v>362.86</v>
      </c>
      <c r="T7" s="36">
        <v>27.72</v>
      </c>
      <c r="U7" s="36">
        <v>2766</v>
      </c>
      <c r="V7" s="36">
        <v>362.08</v>
      </c>
      <c r="W7" s="36">
        <v>7.64</v>
      </c>
      <c r="X7" s="36">
        <v>88.96</v>
      </c>
      <c r="Y7" s="36">
        <v>85.29</v>
      </c>
      <c r="Z7" s="36">
        <v>88.09</v>
      </c>
      <c r="AA7" s="36">
        <v>88.09</v>
      </c>
      <c r="AB7" s="36">
        <v>88.09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525.28</v>
      </c>
      <c r="BF7" s="36">
        <v>475.97</v>
      </c>
      <c r="BG7" s="36">
        <v>474.53</v>
      </c>
      <c r="BH7" s="36">
        <v>491.26</v>
      </c>
      <c r="BI7" s="36">
        <v>482.84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261.08</v>
      </c>
      <c r="BO7" s="36">
        <v>375.36</v>
      </c>
      <c r="BP7" s="36">
        <v>66.84</v>
      </c>
      <c r="BQ7" s="36">
        <v>66.510000000000005</v>
      </c>
      <c r="BR7" s="36">
        <v>69.06</v>
      </c>
      <c r="BS7" s="36">
        <v>66.959999999999994</v>
      </c>
      <c r="BT7" s="36">
        <v>63.06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68.61</v>
      </c>
      <c r="BZ7" s="36">
        <v>60.44</v>
      </c>
      <c r="CA7" s="36">
        <v>324.32</v>
      </c>
      <c r="CB7" s="36">
        <v>298.47000000000003</v>
      </c>
      <c r="CC7" s="36">
        <v>293.38</v>
      </c>
      <c r="CD7" s="36">
        <v>305.8</v>
      </c>
      <c r="CE7" s="36">
        <v>388.82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241.18</v>
      </c>
      <c r="CK7" s="36">
        <v>267.61</v>
      </c>
      <c r="CL7" s="36">
        <v>0</v>
      </c>
      <c r="CM7" s="36">
        <v>0</v>
      </c>
      <c r="CN7" s="36">
        <v>0</v>
      </c>
      <c r="CO7" s="36">
        <v>0</v>
      </c>
      <c r="CP7" s="36">
        <v>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53.84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95.04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2016-02-23T06:49:50Z</cp:lastPrinted>
  <dcterms:created xsi:type="dcterms:W3CDTF">2016-02-03T09:25:43Z</dcterms:created>
  <dcterms:modified xsi:type="dcterms:W3CDTF">2016-02-23T06:49:52Z</dcterms:modified>
  <cp:category/>
</cp:coreProperties>
</file>