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0" yWindow="-15" windowWidth="1027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<sst xmlns="http://schemas.openxmlformats.org/spreadsheetml/2006/main" count="223" uniqueCount="111">
  <si>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</si>
  <si>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</si>
  <si>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</si>
  <si>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</si>
  <si>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</si>
  <si>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</si>
  <si>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</si>
  <si>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</si>
  <si>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</si>
  <si>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</si>
  <si>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</si>
  <si>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</si>
  <si>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</si>
  <si>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</si>
  <si>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</si>
  <si>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</si>
  <si>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</si>
  <si>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</si>
  <si>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</si>
  <si>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</si>
  <si>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</si>
  <si>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</si>
  <si>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</si>
  <si>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</si>
  <si>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</si>
  <si>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</si>
  <si>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</si>
  <si>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</si>
  <si>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</si>
  <si>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</si>
  <si>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</si>
  <si>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</si>
  <si>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</si>
  <si>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</si>
  <si>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</si>
  <si>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</si>
  <si>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</si>
  <si>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</si>
  <si>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</si>
  <si>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</si>
  <si>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</si>
  <si>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</si>
  <si>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</si>
  <si>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</si>
  <si>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</si>
  <si>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</si>
  <si>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</si>
  <si>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</si>
  <si>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</si>
  <si>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</si>
  <si>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</si>
  <si>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</si>
  <si>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</si>
  <si>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</si>
  <si>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</si>
  <si>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</si>
  <si>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</si>
  <si>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</si>
  <si>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</si>
  <si>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</si>
  <si>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</si>
  <si>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</si>
  <si>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</si>
  <si>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</si>
  <si>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</si>
  <si>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</si>
  <si>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</si>
  <si>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</si>
  <si>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</si>
  <si>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</si>
  <si>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</si>
  <si>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</si>
  <si>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</si>
  <si>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</si>
  <si>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</si>
  <si>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</si>
  <si>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</si>
  <si>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</si>
  <si>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</si>
  <si>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</si>
  <si>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</si>
  <si>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</si>
  <si>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</si>
  <si>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</si>
  <si>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</si>
  <si>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</si>
  <si>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</si>
  <si>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</si>
  <si>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</si>
  <si>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</si>
  <si>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</si>
  <si>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</si>
  <si>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</si>
  <si>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</si>
  <si>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</si>
  <si>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</si>
  <si>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玉城町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</si>
  <si>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</si>
  <si>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</si>
  <si>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</si>
  <si>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</si>
  <si>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</si>
  <si>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</si>
  <si>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</si>
  <si>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</si>
  <si>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</si>
  <si>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</si>
  <si>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</si>
  <si>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水洗化率は徐々に増加しているが経常収支比率の低さは顕著である。</t>
    <rPh sb="0" eb="3">
      <t>スイセンカ</t>
    </rPh>
    <rPh sb="3" eb="4">
      <t>リツ</t>
    </rPh>
    <rPh sb="5" eb="7">
      <t>ジョジョ</t>
    </rPh>
    <rPh sb="8" eb="10">
      <t>ゾウカ</t>
    </rPh>
    <rPh sb="15" eb="17">
      <t>ケイジョウ</t>
    </rPh>
    <rPh sb="17" eb="19">
      <t>シュウシ</t>
    </rPh>
    <rPh sb="19" eb="21">
      <t>ヒリツ</t>
    </rPh>
    <rPh sb="22" eb="23">
      <t>ヒク</t>
    </rPh>
    <rPh sb="25" eb="27">
      <t>ケンチョ</t>
    </rPh>
    <phoneticPr fontId="4"/>
  </si>
  <si>
    <t xml:space="preserve">平成12年3月29日に宮古地区を供用開始。平成17年3月31日に岩出・中角地区を供用開始。三郷昼田地区を平成21年12月1日に供用開始した。
汚水処理場や中継ポンプなどの施設については、対応年数や機器の状況に応じて交換やオーバーホールを実施している。
管路については、現在のところ管の汚れや破損など確認されていない。
</t>
    <rPh sb="0" eb="2">
      <t>ヘイセイ</t>
    </rPh>
    <rPh sb="4" eb="5">
      <t>ネン</t>
    </rPh>
    <rPh sb="6" eb="7">
      <t>ガツ</t>
    </rPh>
    <rPh sb="9" eb="10">
      <t>ニチ</t>
    </rPh>
    <rPh sb="11" eb="13">
      <t>ミヤコ</t>
    </rPh>
    <rPh sb="13" eb="15">
      <t>チク</t>
    </rPh>
    <rPh sb="16" eb="18">
      <t>キョウヨウ</t>
    </rPh>
    <rPh sb="18" eb="20">
      <t>カイシ</t>
    </rPh>
    <rPh sb="21" eb="23">
      <t>ヘイセイ</t>
    </rPh>
    <rPh sb="25" eb="26">
      <t>ネン</t>
    </rPh>
    <rPh sb="27" eb="28">
      <t>ガツ</t>
    </rPh>
    <rPh sb="30" eb="31">
      <t>ニチ</t>
    </rPh>
    <rPh sb="32" eb="34">
      <t>イワデ</t>
    </rPh>
    <rPh sb="35" eb="37">
      <t>ナカツノ</t>
    </rPh>
    <rPh sb="37" eb="39">
      <t>チク</t>
    </rPh>
    <rPh sb="40" eb="42">
      <t>キョウヨウ</t>
    </rPh>
    <rPh sb="42" eb="44">
      <t>カイシ</t>
    </rPh>
    <rPh sb="45" eb="47">
      <t>サンゴウ</t>
    </rPh>
    <rPh sb="47" eb="49">
      <t>ヒルタ</t>
    </rPh>
    <rPh sb="49" eb="51">
      <t>チク</t>
    </rPh>
    <rPh sb="52" eb="54">
      <t>ヘイセイ</t>
    </rPh>
    <rPh sb="56" eb="57">
      <t>ネン</t>
    </rPh>
    <rPh sb="59" eb="60">
      <t>ガツ</t>
    </rPh>
    <rPh sb="61" eb="62">
      <t>ニチ</t>
    </rPh>
    <rPh sb="63" eb="65">
      <t>キョウヨウ</t>
    </rPh>
    <rPh sb="65" eb="67">
      <t>カイシ</t>
    </rPh>
    <rPh sb="71" eb="73">
      <t>オスイ</t>
    </rPh>
    <rPh sb="73" eb="76">
      <t>ショリジョウ</t>
    </rPh>
    <rPh sb="77" eb="79">
      <t>チュウケイ</t>
    </rPh>
    <rPh sb="85" eb="87">
      <t>シセツ</t>
    </rPh>
    <rPh sb="93" eb="95">
      <t>タイオウ</t>
    </rPh>
    <rPh sb="95" eb="97">
      <t>ネンスウ</t>
    </rPh>
    <rPh sb="98" eb="100">
      <t>キキ</t>
    </rPh>
    <rPh sb="101" eb="103">
      <t>ジョウキョウ</t>
    </rPh>
    <rPh sb="104" eb="105">
      <t>オウ</t>
    </rPh>
    <rPh sb="107" eb="109">
      <t>コウカン</t>
    </rPh>
    <rPh sb="118" eb="120">
      <t>ジッシ</t>
    </rPh>
    <rPh sb="126" eb="128">
      <t>カンロ</t>
    </rPh>
    <rPh sb="134" eb="136">
      <t>ゲンザイ</t>
    </rPh>
    <rPh sb="140" eb="141">
      <t>カン</t>
    </rPh>
    <rPh sb="142" eb="143">
      <t>ヨゴ</t>
    </rPh>
    <rPh sb="145" eb="147">
      <t>ハソン</t>
    </rPh>
    <rPh sb="149" eb="151">
      <t>カクニン</t>
    </rPh>
    <phoneticPr fontId="4"/>
  </si>
  <si>
    <t>下水道事業の経営戦略の結果に歩調を合わせて財政計画を策定すると共に長寿命化にも取り組んでいく。</t>
    <rPh sb="0" eb="3">
      <t>ゲスイドウ</t>
    </rPh>
    <rPh sb="3" eb="5">
      <t>ジギョウ</t>
    </rPh>
    <rPh sb="6" eb="8">
      <t>ケイエイ</t>
    </rPh>
    <rPh sb="8" eb="10">
      <t>センリャク</t>
    </rPh>
    <rPh sb="11" eb="13">
      <t>ケッカ</t>
    </rPh>
    <rPh sb="14" eb="16">
      <t>ホチョウ</t>
    </rPh>
    <rPh sb="17" eb="18">
      <t>ア</t>
    </rPh>
    <rPh sb="21" eb="23">
      <t>ザイセイ</t>
    </rPh>
    <rPh sb="23" eb="25">
      <t>ケイカク</t>
    </rPh>
    <rPh sb="26" eb="28">
      <t>サクテイ</t>
    </rPh>
    <rPh sb="31" eb="32">
      <t>トモ</t>
    </rPh>
    <rPh sb="33" eb="34">
      <t>チョウ</t>
    </rPh>
    <rPh sb="34" eb="37">
      <t>ジュミョウカ</t>
    </rPh>
    <rPh sb="39" eb="40">
      <t>ト</t>
    </rPh>
    <rPh sb="41" eb="4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</si>
</sst>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127168"/>
        <c:axId val="898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89127168"/>
        <c:axId val="89862528"/>
      </c:lineChart>
      <c:dateAx>
        <c:axId val="89127168"/>
        <c:scaling>
          <c:orientation val="minMax"/>
        </c:scaling>
        <c:delete val="1"/>
        <c:axPos val="b"/>
        <c:numFmt formatCode="ge" sourceLinked="1"/>
        <c:majorTickMark val="none"/>
        <c:minorTickMark val="none"/>
        <c:tickLblPos val="none"/>
        <c:crossAx val="89862528"/>
        <c:crosses val="autoZero"/>
        <c:auto val="1"/>
        <c:lblOffset val="100"/>
        <c:baseTimeUnit val="years"/>
      </c:dateAx>
      <c:valAx>
        <c:axId val="898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44.95</c:v>
                </c:pt>
                <c:pt idx="1">
                  <c:v>50</c:v>
                </c:pt>
                <c:pt idx="2">
                  <c:v>50.95</c:v>
                </c:pt>
                <c:pt idx="3">
                  <c:v>0</c:v>
                </c:pt>
                <c:pt idx="4">
                  <c:v>0</c:v>
                </c:pt>
              </c:numCache>
            </c:numRef>
          </c:val>
        </c:ser>
        <c:dLbls>
          <c:showLegendKey val="0"/>
          <c:showVal val="0"/>
          <c:showCatName val="0"/>
          <c:showSerName val="0"/>
          <c:showPercent val="0"/>
          <c:showBubbleSize val="0"/>
        </c:dLbls>
        <c:gapWidth val="150"/>
        <c:axId val="91359872"/>
        <c:axId val="913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91359872"/>
        <c:axId val="91378432"/>
      </c:lineChart>
      <c:dateAx>
        <c:axId val="91359872"/>
        <c:scaling>
          <c:orientation val="minMax"/>
        </c:scaling>
        <c:delete val="1"/>
        <c:axPos val="b"/>
        <c:numFmt formatCode="ge" sourceLinked="1"/>
        <c:majorTickMark val="none"/>
        <c:minorTickMark val="none"/>
        <c:tickLblPos val="none"/>
        <c:crossAx val="91378432"/>
        <c:crosses val="autoZero"/>
        <c:auto val="1"/>
        <c:lblOffset val="100"/>
        <c:baseTimeUnit val="years"/>
      </c:dateAx>
      <c:valAx>
        <c:axId val="913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78.38</c:v>
                </c:pt>
                <c:pt idx="1">
                  <c:v>86.37</c:v>
                </c:pt>
                <c:pt idx="2">
                  <c:v>87.51</c:v>
                </c:pt>
                <c:pt idx="3">
                  <c:v>90.66</c:v>
                </c:pt>
                <c:pt idx="4">
                  <c:v>94.1</c:v>
                </c:pt>
              </c:numCache>
            </c:numRef>
          </c:val>
        </c:ser>
        <c:dLbls>
          <c:showLegendKey val="0"/>
          <c:showVal val="0"/>
          <c:showCatName val="0"/>
          <c:showSerName val="0"/>
          <c:showPercent val="0"/>
          <c:showBubbleSize val="0"/>
        </c:dLbls>
        <c:gapWidth val="150"/>
        <c:axId val="91420928"/>
        <c:axId val="914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91420928"/>
        <c:axId val="91423104"/>
      </c:lineChart>
      <c:dateAx>
        <c:axId val="91420928"/>
        <c:scaling>
          <c:orientation val="minMax"/>
        </c:scaling>
        <c:delete val="1"/>
        <c:axPos val="b"/>
        <c:numFmt formatCode="ge" sourceLinked="1"/>
        <c:majorTickMark val="none"/>
        <c:minorTickMark val="none"/>
        <c:tickLblPos val="none"/>
        <c:crossAx val="91423104"/>
        <c:crosses val="autoZero"/>
        <c:auto val="1"/>
        <c:lblOffset val="100"/>
        <c:baseTimeUnit val="years"/>
      </c:dateAx>
      <c:valAx>
        <c:axId val="914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68.42</c:v>
                </c:pt>
                <c:pt idx="1">
                  <c:v>66.36</c:v>
                </c:pt>
                <c:pt idx="2">
                  <c:v>62.84</c:v>
                </c:pt>
                <c:pt idx="3">
                  <c:v>58.95</c:v>
                </c:pt>
                <c:pt idx="4">
                  <c:v>56.83</c:v>
                </c:pt>
              </c:numCache>
            </c:numRef>
          </c:val>
        </c:ser>
        <c:dLbls>
          <c:showLegendKey val="0"/>
          <c:showVal val="0"/>
          <c:showCatName val="0"/>
          <c:showSerName val="0"/>
          <c:showPercent val="0"/>
          <c:showBubbleSize val="0"/>
        </c:dLbls>
        <c:gapWidth val="150"/>
        <c:axId val="89896832"/>
        <c:axId val="899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96832"/>
        <c:axId val="89907200"/>
      </c:lineChart>
      <c:dateAx>
        <c:axId val="89896832"/>
        <c:scaling>
          <c:orientation val="minMax"/>
        </c:scaling>
        <c:delete val="1"/>
        <c:axPos val="b"/>
        <c:numFmt formatCode="ge" sourceLinked="1"/>
        <c:majorTickMark val="none"/>
        <c:minorTickMark val="none"/>
        <c:tickLblPos val="none"/>
        <c:crossAx val="89907200"/>
        <c:crosses val="autoZero"/>
        <c:auto val="1"/>
        <c:lblOffset val="100"/>
        <c:baseTimeUnit val="years"/>
      </c:dateAx>
      <c:valAx>
        <c:axId val="899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90080"/>
        <c:axId val="909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90080"/>
        <c:axId val="90992000"/>
      </c:lineChart>
      <c:dateAx>
        <c:axId val="90990080"/>
        <c:scaling>
          <c:orientation val="minMax"/>
        </c:scaling>
        <c:delete val="1"/>
        <c:axPos val="b"/>
        <c:numFmt formatCode="ge" sourceLinked="1"/>
        <c:majorTickMark val="none"/>
        <c:minorTickMark val="none"/>
        <c:tickLblPos val="none"/>
        <c:crossAx val="90992000"/>
        <c:crosses val="autoZero"/>
        <c:auto val="1"/>
        <c:lblOffset val="100"/>
        <c:baseTimeUnit val="years"/>
      </c:dateAx>
      <c:valAx>
        <c:axId val="909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03904"/>
        <c:axId val="910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03904"/>
        <c:axId val="91038848"/>
      </c:lineChart>
      <c:dateAx>
        <c:axId val="91003904"/>
        <c:scaling>
          <c:orientation val="minMax"/>
        </c:scaling>
        <c:delete val="1"/>
        <c:axPos val="b"/>
        <c:numFmt formatCode="ge" sourceLinked="1"/>
        <c:majorTickMark val="none"/>
        <c:minorTickMark val="none"/>
        <c:tickLblPos val="none"/>
        <c:crossAx val="91038848"/>
        <c:crosses val="autoZero"/>
        <c:auto val="1"/>
        <c:lblOffset val="100"/>
        <c:baseTimeUnit val="years"/>
      </c:dateAx>
      <c:valAx>
        <c:axId val="910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73536"/>
        <c:axId val="910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73536"/>
        <c:axId val="91079808"/>
      </c:lineChart>
      <c:dateAx>
        <c:axId val="91073536"/>
        <c:scaling>
          <c:orientation val="minMax"/>
        </c:scaling>
        <c:delete val="1"/>
        <c:axPos val="b"/>
        <c:numFmt formatCode="ge" sourceLinked="1"/>
        <c:majorTickMark val="none"/>
        <c:minorTickMark val="none"/>
        <c:tickLblPos val="none"/>
        <c:crossAx val="91079808"/>
        <c:crosses val="autoZero"/>
        <c:auto val="1"/>
        <c:lblOffset val="100"/>
        <c:baseTimeUnit val="years"/>
      </c:dateAx>
      <c:valAx>
        <c:axId val="910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08096"/>
        <c:axId val="911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08096"/>
        <c:axId val="91110016"/>
      </c:lineChart>
      <c:dateAx>
        <c:axId val="91108096"/>
        <c:scaling>
          <c:orientation val="minMax"/>
        </c:scaling>
        <c:delete val="1"/>
        <c:axPos val="b"/>
        <c:numFmt formatCode="ge" sourceLinked="1"/>
        <c:majorTickMark val="none"/>
        <c:minorTickMark val="none"/>
        <c:tickLblPos val="none"/>
        <c:crossAx val="91110016"/>
        <c:crosses val="autoZero"/>
        <c:auto val="1"/>
        <c:lblOffset val="100"/>
        <c:baseTimeUnit val="years"/>
      </c:dateAx>
      <c:valAx>
        <c:axId val="911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148672"/>
        <c:axId val="911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91148672"/>
        <c:axId val="91150592"/>
      </c:lineChart>
      <c:dateAx>
        <c:axId val="91148672"/>
        <c:scaling>
          <c:orientation val="minMax"/>
        </c:scaling>
        <c:delete val="1"/>
        <c:axPos val="b"/>
        <c:numFmt formatCode="ge" sourceLinked="1"/>
        <c:majorTickMark val="none"/>
        <c:minorTickMark val="none"/>
        <c:tickLblPos val="none"/>
        <c:crossAx val="91150592"/>
        <c:crosses val="autoZero"/>
        <c:auto val="1"/>
        <c:lblOffset val="100"/>
        <c:baseTimeUnit val="years"/>
      </c:dateAx>
      <c:valAx>
        <c:axId val="911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58.56</c:v>
                </c:pt>
                <c:pt idx="1">
                  <c:v>52.28</c:v>
                </c:pt>
                <c:pt idx="2">
                  <c:v>56.82</c:v>
                </c:pt>
                <c:pt idx="3">
                  <c:v>49.91</c:v>
                </c:pt>
                <c:pt idx="4">
                  <c:v>50.5</c:v>
                </c:pt>
              </c:numCache>
            </c:numRef>
          </c:val>
        </c:ser>
        <c:dLbls>
          <c:showLegendKey val="0"/>
          <c:showVal val="0"/>
          <c:showCatName val="0"/>
          <c:showSerName val="0"/>
          <c:showPercent val="0"/>
          <c:showBubbleSize val="0"/>
        </c:dLbls>
        <c:gapWidth val="150"/>
        <c:axId val="91185152"/>
        <c:axId val="911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91185152"/>
        <c:axId val="91187072"/>
      </c:lineChart>
      <c:dateAx>
        <c:axId val="91185152"/>
        <c:scaling>
          <c:orientation val="minMax"/>
        </c:scaling>
        <c:delete val="1"/>
        <c:axPos val="b"/>
        <c:numFmt formatCode="ge" sourceLinked="1"/>
        <c:majorTickMark val="none"/>
        <c:minorTickMark val="none"/>
        <c:tickLblPos val="none"/>
        <c:crossAx val="91187072"/>
        <c:crosses val="autoZero"/>
        <c:auto val="1"/>
        <c:lblOffset val="100"/>
        <c:baseTimeUnit val="years"/>
      </c:dateAx>
      <c:valAx>
        <c:axId val="911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162.25</c:v>
                </c:pt>
                <c:pt idx="1">
                  <c:v>178.05</c:v>
                </c:pt>
                <c:pt idx="2">
                  <c:v>162.85</c:v>
                </c:pt>
                <c:pt idx="3">
                  <c:v>185.08</c:v>
                </c:pt>
                <c:pt idx="4">
                  <c:v>185.71</c:v>
                </c:pt>
              </c:numCache>
            </c:numRef>
          </c:val>
        </c:ser>
        <c:dLbls>
          <c:showLegendKey val="0"/>
          <c:showVal val="0"/>
          <c:showCatName val="0"/>
          <c:showSerName val="0"/>
          <c:showPercent val="0"/>
          <c:showBubbleSize val="0"/>
        </c:dLbls>
        <c:gapWidth val="150"/>
        <c:axId val="91212800"/>
        <c:axId val="912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91212800"/>
        <c:axId val="91214976"/>
      </c:lineChart>
      <c:dateAx>
        <c:axId val="91212800"/>
        <c:scaling>
          <c:orientation val="minMax"/>
        </c:scaling>
        <c:delete val="1"/>
        <c:axPos val="b"/>
        <c:numFmt formatCode="ge" sourceLinked="1"/>
        <c:majorTickMark val="none"/>
        <c:minorTickMark val="none"/>
        <c:tickLblPos val="none"/>
        <c:crossAx val="91214976"/>
        <c:crosses val="autoZero"/>
        <c:auto val="1"/>
        <c:lblOffset val="100"/>
        <c:baseTimeUnit val="years"/>
      </c:dateAx>
      <c:valAx>
        <c:axId val="912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2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玉城町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15751</v>
      </c>
      <c r="AM8" s="64"/>
      <c r="AN8" s="64"/>
      <c r="AO8" s="64"/>
      <c r="AP8" s="64"/>
      <c r="AQ8" s="64"/>
      <c r="AR8" s="64"/>
      <c r="AS8" s="64"/>
      <c r="AT8" s="63">
        <f>データ!S6</f>
        <v>40.909999999999997</v>
      </c>
      <c r="AU8" s="63"/>
      <c r="AV8" s="63"/>
      <c r="AW8" s="63"/>
      <c r="AX8" s="63"/>
      <c r="AY8" s="63"/>
      <c r="AZ8" s="63"/>
      <c r="BA8" s="63"/>
      <c r="BB8" s="63">
        <f>データ!T6</f>
        <v>385.02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8.7200000000000006</v>
      </c>
      <c r="Q10" s="63"/>
      <c r="R10" s="63"/>
      <c r="S10" s="63"/>
      <c r="T10" s="63"/>
      <c r="U10" s="63"/>
      <c r="V10" s="63"/>
      <c r="W10" s="63">
        <f>データ!P6</f>
        <v>100</v>
      </c>
      <c r="X10" s="63"/>
      <c r="Y10" s="63"/>
      <c r="Z10" s="63"/>
      <c r="AA10" s="63"/>
      <c r="AB10" s="63"/>
      <c r="AC10" s="63"/>
      <c r="AD10" s="64">
        <f>データ!Q6</f>
        <v>1600</v>
      </c>
      <c r="AE10" s="64"/>
      <c r="AF10" s="64"/>
      <c r="AG10" s="64"/>
      <c r="AH10" s="64"/>
      <c r="AI10" s="64"/>
      <c r="AJ10" s="64"/>
      <c r="AK10" s="2"/>
      <c r="AL10" s="64">
        <f>データ!U6</f>
        <v>1374</v>
      </c>
      <c r="AM10" s="64"/>
      <c r="AN10" s="64"/>
      <c r="AO10" s="64"/>
      <c r="AP10" s="64"/>
      <c r="AQ10" s="64"/>
      <c r="AR10" s="64"/>
      <c r="AS10" s="64"/>
      <c r="AT10" s="63">
        <f>データ!V6</f>
        <v>0.52</v>
      </c>
      <c r="AU10" s="63"/>
      <c r="AV10" s="63"/>
      <c r="AW10" s="63"/>
      <c r="AX10" s="63"/>
      <c r="AY10" s="63"/>
      <c r="AZ10" s="63"/>
      <c r="BA10" s="63"/>
      <c r="BB10" s="63">
        <f>データ!W6</f>
        <v>2642.31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244619</v>
      </c>
      <c r="D6" s="31">
        <f t="shared" si="3"/>
        <v>47</v>
      </c>
      <c r="E6" s="31">
        <f t="shared" si="3"/>
        <v>17</v>
      </c>
      <c r="F6" s="31">
        <f t="shared" si="3"/>
        <v>5</v>
      </c>
      <c r="G6" s="31">
        <f t="shared" si="3"/>
        <v>0</v>
      </c>
      <c r="H6" s="31" t="str">
        <f t="shared" si="3"/>
        <v>三重県　玉城町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8.7200000000000006</v>
      </c>
      <c r="P6" s="32">
        <f t="shared" si="3"/>
        <v>100</v>
      </c>
      <c r="Q6" s="32">
        <f t="shared" si="3"/>
        <v>1600</v>
      </c>
      <c r="R6" s="32">
        <f t="shared" si="3"/>
        <v>15751</v>
      </c>
      <c r="S6" s="32">
        <f t="shared" si="3"/>
        <v>40.909999999999997</v>
      </c>
      <c r="T6" s="32">
        <f t="shared" si="3"/>
        <v>385.02</v>
      </c>
      <c r="U6" s="32">
        <f t="shared" si="3"/>
        <v>1374</v>
      </c>
      <c r="V6" s="32">
        <f t="shared" si="3"/>
        <v>0.52</v>
      </c>
      <c r="W6" s="32">
        <f t="shared" si="3"/>
        <v>2642.31</v>
      </c>
      <c r="X6" s="33">
        <f>IF(X7="",NA(),X7)</f>
        <v>68.42</v>
      </c>
      <c r="Y6" s="33">
        <f t="shared" ref="Y6:AG6" si="4">IF(Y7="",NA(),Y7)</f>
        <v>66.36</v>
      </c>
      <c r="Z6" s="33">
        <f t="shared" si="4"/>
        <v>62.84</v>
      </c>
      <c r="AA6" s="33">
        <f t="shared" si="4"/>
        <v>58.95</v>
      </c>
      <c r="AB6" s="33">
        <f t="shared" si="4"/>
        <v>56.83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58.56</v>
      </c>
      <c r="BQ6" s="33">
        <f t="shared" ref="BQ6:BY6" si="8">IF(BQ7="",NA(),BQ7)</f>
        <v>52.28</v>
      </c>
      <c r="BR6" s="33">
        <f t="shared" si="8"/>
        <v>56.82</v>
      </c>
      <c r="BS6" s="33">
        <f t="shared" si="8"/>
        <v>49.91</v>
      </c>
      <c r="BT6" s="33">
        <f t="shared" si="8"/>
        <v>50.5</v>
      </c>
      <c r="BU6" s="33">
        <f t="shared" si="8"/>
        <v>43.24</v>
      </c>
      <c r="BV6" s="33">
        <f t="shared" si="8"/>
        <v>42.13</v>
      </c>
      <c r="BW6" s="33">
        <f t="shared" si="8"/>
        <v>42.48</v>
      </c>
      <c r="BX6" s="33">
        <f t="shared" si="8"/>
        <v>41.04</v>
      </c>
      <c r="BY6" s="33">
        <f t="shared" si="8"/>
        <v>50.82</v>
      </c>
      <c r="BZ6" s="32" t="str">
        <f>IF(BZ7="","",IF(BZ7="-","【-】","【"&amp;SUBSTITUTE(TEXT(BZ7,"#,##0.00"),"-","△")&amp;"】"))</f>
        <v>【51.49】</v>
      </c>
      <c r="CA6" s="33">
        <f>IF(CA7="",NA(),CA7)</f>
        <v>162.25</v>
      </c>
      <c r="CB6" s="33">
        <f t="shared" ref="CB6:CJ6" si="9">IF(CB7="",NA(),CB7)</f>
        <v>178.05</v>
      </c>
      <c r="CC6" s="33">
        <f t="shared" si="9"/>
        <v>162.85</v>
      </c>
      <c r="CD6" s="33">
        <f t="shared" si="9"/>
        <v>185.08</v>
      </c>
      <c r="CE6" s="33">
        <f t="shared" si="9"/>
        <v>185.71</v>
      </c>
      <c r="CF6" s="33">
        <f t="shared" si="9"/>
        <v>338.76</v>
      </c>
      <c r="CG6" s="33">
        <f t="shared" si="9"/>
        <v>348.41</v>
      </c>
      <c r="CH6" s="33">
        <f t="shared" si="9"/>
        <v>343.8</v>
      </c>
      <c r="CI6" s="33">
        <f t="shared" si="9"/>
        <v>357.08</v>
      </c>
      <c r="CJ6" s="33">
        <f t="shared" si="9"/>
        <v>300.52</v>
      </c>
      <c r="CK6" s="32" t="str">
        <f>IF(CK7="","",IF(CK7="-","【-】","【"&amp;SUBSTITUTE(TEXT(CK7,"#,##0.00"),"-","△")&amp;"】"))</f>
        <v>【295.10】</v>
      </c>
      <c r="CL6" s="33">
        <f>IF(CL7="",NA(),CL7)</f>
        <v>44.95</v>
      </c>
      <c r="CM6" s="33">
        <f t="shared" ref="CM6:CU6" si="10">IF(CM7="",NA(),CM7)</f>
        <v>50</v>
      </c>
      <c r="CN6" s="33">
        <f t="shared" si="10"/>
        <v>50.95</v>
      </c>
      <c r="CO6" s="33" t="str">
        <f t="shared" si="10"/>
        <v>-</v>
      </c>
      <c r="CP6" s="33" t="str">
        <f t="shared" si="10"/>
        <v>-</v>
      </c>
      <c r="CQ6" s="33">
        <f t="shared" si="10"/>
        <v>44.65</v>
      </c>
      <c r="CR6" s="33">
        <f t="shared" si="10"/>
        <v>46.85</v>
      </c>
      <c r="CS6" s="33">
        <f t="shared" si="10"/>
        <v>46.06</v>
      </c>
      <c r="CT6" s="33">
        <f t="shared" si="10"/>
        <v>45.95</v>
      </c>
      <c r="CU6" s="33">
        <f t="shared" si="10"/>
        <v>53.24</v>
      </c>
      <c r="CV6" s="32" t="str">
        <f>IF(CV7="","",IF(CV7="-","【-】","【"&amp;SUBSTITUTE(TEXT(CV7,"#,##0.00"),"-","△")&amp;"】"))</f>
        <v>【53.32】</v>
      </c>
      <c r="CW6" s="33">
        <f>IF(CW7="",NA(),CW7)</f>
        <v>78.38</v>
      </c>
      <c r="CX6" s="33">
        <f t="shared" ref="CX6:DF6" si="11">IF(CX7="",NA(),CX7)</f>
        <v>86.37</v>
      </c>
      <c r="CY6" s="33">
        <f t="shared" si="11"/>
        <v>87.51</v>
      </c>
      <c r="CZ6" s="33">
        <f t="shared" si="11"/>
        <v>90.66</v>
      </c>
      <c r="DA6" s="33">
        <f t="shared" si="11"/>
        <v>94.1</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244619</v>
      </c>
      <c r="D7" s="35">
        <v>47</v>
      </c>
      <c r="E7" s="35">
        <v>17</v>
      </c>
      <c r="F7" s="35">
        <v>5</v>
      </c>
      <c r="G7" s="35">
        <v>0</v>
      </c>
      <c r="H7" s="35" t="s">
        <v>96</v>
      </c>
      <c r="I7" s="35" t="s">
        <v>97</v>
      </c>
      <c r="J7" s="35" t="s">
        <v>98</v>
      </c>
      <c r="K7" s="35" t="s">
        <v>99</v>
      </c>
      <c r="L7" s="35" t="s">
        <v>100</v>
      </c>
      <c r="M7" s="36" t="s">
        <v>101</v>
      </c>
      <c r="N7" s="36" t="s">
        <v>102</v>
      </c>
      <c r="O7" s="36">
        <v>8.7200000000000006</v>
      </c>
      <c r="P7" s="36">
        <v>100</v>
      </c>
      <c r="Q7" s="36">
        <v>1600</v>
      </c>
      <c r="R7" s="36">
        <v>15751</v>
      </c>
      <c r="S7" s="36">
        <v>40.909999999999997</v>
      </c>
      <c r="T7" s="36">
        <v>385.02</v>
      </c>
      <c r="U7" s="36">
        <v>1374</v>
      </c>
      <c r="V7" s="36">
        <v>0.52</v>
      </c>
      <c r="W7" s="36">
        <v>2642.31</v>
      </c>
      <c r="X7" s="36">
        <v>68.42</v>
      </c>
      <c r="Y7" s="36">
        <v>66.36</v>
      </c>
      <c r="Z7" s="36">
        <v>62.84</v>
      </c>
      <c r="AA7" s="36">
        <v>58.95</v>
      </c>
      <c r="AB7" s="36">
        <v>56.83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1044.8</v>
      </c>
      <c r="BO7" s="36">
        <v>992.47</v>
      </c>
      <c r="BP7" s="36">
        <v>58.56</v>
      </c>
      <c r="BQ7" s="36">
        <v>52.28</v>
      </c>
      <c r="BR7" s="36">
        <v>56.82</v>
      </c>
      <c r="BS7" s="36">
        <v>49.91</v>
      </c>
      <c r="BT7" s="36">
        <v>50.5</v>
      </c>
      <c r="BU7" s="36">
        <v>43.24</v>
      </c>
      <c r="BV7" s="36">
        <v>42.13</v>
      </c>
      <c r="BW7" s="36">
        <v>42.48</v>
      </c>
      <c r="BX7" s="36">
        <v>41.04</v>
      </c>
      <c r="BY7" s="36">
        <v>50.82</v>
      </c>
      <c r="BZ7" s="36">
        <v>51.49</v>
      </c>
      <c r="CA7" s="36">
        <v>162.25</v>
      </c>
      <c r="CB7" s="36">
        <v>178.05</v>
      </c>
      <c r="CC7" s="36">
        <v>162.85</v>
      </c>
      <c r="CD7" s="36">
        <v>185.08</v>
      </c>
      <c r="CE7" s="36">
        <v>185.71</v>
      </c>
      <c r="CF7" s="36">
        <v>338.76</v>
      </c>
      <c r="CG7" s="36">
        <v>348.41</v>
      </c>
      <c r="CH7" s="36">
        <v>343.8</v>
      </c>
      <c r="CI7" s="36">
        <v>357.08</v>
      </c>
      <c r="CJ7" s="36">
        <v>300.52</v>
      </c>
      <c r="CK7" s="36">
        <v>295.10000000000002</v>
      </c>
      <c r="CL7" s="36">
        <v>44.95</v>
      </c>
      <c r="CM7" s="36">
        <v>50</v>
      </c>
      <c r="CN7" s="36">
        <v>50.95</v>
      </c>
      <c r="CO7" s="36" t="s">
        <v>101</v>
      </c>
      <c r="CP7" s="36" t="s">
        <v>101</v>
      </c>
      <c r="CQ7" s="36">
        <v>44.65</v>
      </c>
      <c r="CR7" s="36">
        <v>46.85</v>
      </c>
      <c r="CS7" s="36">
        <v>46.06</v>
      </c>
      <c r="CT7" s="36">
        <v>45.95</v>
      </c>
      <c r="CU7" s="36">
        <v>53.24</v>
      </c>
      <c r="CV7" s="36">
        <v>53.32</v>
      </c>
      <c r="CW7" s="36">
        <v>78.38</v>
      </c>
      <c r="CX7" s="36">
        <v>86.37</v>
      </c>
      <c r="CY7" s="36">
        <v>87.51</v>
      </c>
      <c r="CZ7" s="36">
        <v>90.66</v>
      </c>
      <c r="DA7" s="36">
        <v>94.1</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2016-02-23T06:52:44Z</cp:lastPrinted>
  <dcterms:created xsi:type="dcterms:W3CDTF">2016-02-03T09:15:06Z</dcterms:created>
  <dcterms:modified xsi:type="dcterms:W3CDTF">2016-02-23T06:53:15Z</dcterms:modified>
  <cp:category/>
</cp:coreProperties>
</file>