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78\Desktop\【総務省】経営分析\三重県提出\"/>
    </mc:Choice>
  </mc:AlternateContent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W10" i="4" s="1"/>
  <c r="O6" i="5"/>
  <c r="N6" i="5"/>
  <c r="I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AD10" i="4"/>
  <c r="P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<sst xmlns="http://schemas.openxmlformats.org/spreadsheetml/2006/main" count="264" uniqueCount="110">
  <si>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</si>
  <si>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</si>
  <si>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</si>
  <si>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</si>
  <si>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</si>
  <si>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</si>
  <si>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</si>
  <si>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</si>
  <si>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</si>
  <si>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</si>
  <si>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</si>
  <si>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</si>
  <si>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</si>
  <si>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</si>
  <si>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</si>
  <si>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</si>
  <si>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</si>
  <si>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</si>
  <si>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</si>
  <si>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</si>
  <si>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</si>
  <si>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</si>
  <si>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</si>
  <si>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</si>
  <si>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</si>
  <si>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</si>
  <si>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</si>
  <si>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</si>
  <si>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</si>
  <si>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</si>
  <si>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</si>
  <si>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</si>
  <si>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</si>
  <si>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</si>
  <si>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</si>
  <si>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</si>
  <si>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</si>
  <si>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</si>
  <si>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</si>
  <si>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</si>
  <si>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</si>
  <si>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</si>
  <si>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</si>
  <si>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</si>
  <si>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</si>
  <si>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</si>
  <si>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</si>
  <si>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</si>
  <si>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</si>
  <si>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</si>
  <si>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</si>
  <si>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</si>
  <si>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</si>
  <si>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</si>
  <si>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</si>
  <si>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</si>
  <si>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</si>
  <si>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</si>
  <si>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</si>
  <si>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</si>
  <si>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</si>
  <si>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</si>
  <si>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</si>
  <si>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</si>
  <si>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</si>
  <si>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</si>
  <si>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</si>
  <si>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</si>
  <si>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</si>
  <si>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</si>
  <si>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</si>
  <si>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</si>
  <si>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</si>
  <si>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</si>
  <si>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</si>
  <si>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</si>
  <si>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</si>
  <si>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</si>
  <si>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</si>
  <si>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</si>
  <si>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</si>
  <si>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</si>
  <si>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</si>
  <si>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</si>
  <si>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</si>
  <si>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</si>
  <si>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</si>
  <si>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</si>
  <si>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</si>
  <si>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</si>
  <si>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</si>
  <si>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</si>
  <si>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</si>
  <si>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</si>
  <si>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</si>
  <si>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</si>
  <si>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鈴鹿市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</si>
  <si>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</si>
  <si>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</si>
  <si>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</si>
  <si>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</si>
  <si>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</si>
  <si>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</si>
  <si>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</si>
  <si>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</si>
  <si>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</si>
  <si>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</si>
  <si>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各指標とも，類似団体と比較して，概ね良好な数値となっているが，使用料収入だけでは，資本費はもとより，維持管理費も賄えない状況であり，一般会計からの繰入金に依存する経営となっている。
　経費回収率は，類似団体の数値を下回っており，100％を大幅に下回っている。処理地区ごとに処理場を有するため，運転管理委託費，動力費等の多額の維持管理費が必要となり，汚水処理原価は，公共下水道事業と比較して，約2倍となっている。
</t>
    <phoneticPr fontId="4"/>
  </si>
  <si>
    <t>　農業集落排水事業の供用開始時期は，平成6年度からで，管渠施設等は法定耐用年数の半分にも満たないものが多い。</t>
    <phoneticPr fontId="4"/>
  </si>
  <si>
    <t xml:space="preserve">　持続可能な農業集落排水事業を経営するためには，接続率の向上による有収水量の増加，維持管理費の削減，使用料体系の見直しなどが必要となってくる。
　そのため，使用料については，公共下水道との使用料体系の統一について検討を進めていく。
　維持管理費用については，業務の見直しや，施設の維持管理方法についての見直しを図り，汚水処理原価の低減に努めていく。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</si>
</sst>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284264"/>
        <c:axId val="40854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84264"/>
        <c:axId val="408549280"/>
      </c:lineChart>
      <c:dateAx>
        <c:axId val="386284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549280"/>
        <c:crosses val="autoZero"/>
        <c:auto val="1"/>
        <c:lblOffset val="100"/>
        <c:baseTimeUnit val="years"/>
      </c:dateAx>
      <c:valAx>
        <c:axId val="40854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628426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63.94</c:v>
                </c:pt>
                <c:pt idx="3">
                  <c:v>63.36</c:v>
                </c:pt>
                <c:pt idx="4">
                  <c:v>60.3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26184"/>
        <c:axId val="41022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26184"/>
        <c:axId val="410226576"/>
      </c:lineChart>
      <c:dateAx>
        <c:axId val="410226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0226576"/>
        <c:crosses val="autoZero"/>
        <c:auto val="1"/>
        <c:lblOffset val="100"/>
        <c:baseTimeUnit val="years"/>
      </c:dateAx>
      <c:valAx>
        <c:axId val="41022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0226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87.25</c:v>
                </c:pt>
                <c:pt idx="3">
                  <c:v>88.69</c:v>
                </c:pt>
                <c:pt idx="4">
                  <c:v>89.94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27752"/>
        <c:axId val="41036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27752"/>
        <c:axId val="410363424"/>
      </c:lineChart>
      <c:dateAx>
        <c:axId val="41022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0363424"/>
        <c:crosses val="autoZero"/>
        <c:auto val="1"/>
        <c:lblOffset val="100"/>
        <c:baseTimeUnit val="years"/>
      </c:dateAx>
      <c:valAx>
        <c:axId val="41036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0227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98.5</c:v>
                </c:pt>
                <c:pt idx="3">
                  <c:v>98.62</c:v>
                </c:pt>
                <c:pt idx="4">
                  <c:v>107.08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550456"/>
        <c:axId val="40855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92.74</c:v>
                </c:pt>
                <c:pt idx="3">
                  <c:v>93.62</c:v>
                </c:pt>
                <c:pt idx="4">
                  <c:v>97.53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550456"/>
        <c:axId val="408550848"/>
      </c:lineChart>
      <c:dateAx>
        <c:axId val="408550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550848"/>
        <c:crosses val="autoZero"/>
        <c:auto val="1"/>
        <c:lblOffset val="100"/>
        <c:baseTimeUnit val="years"/>
      </c:dateAx>
      <c:valAx>
        <c:axId val="40855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550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1.61</c:v>
                </c:pt>
                <c:pt idx="3">
                  <c:v>3.09</c:v>
                </c:pt>
                <c:pt idx="4">
                  <c:v>9.9700000000000006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552024"/>
        <c:axId val="40855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10.11</c:v>
                </c:pt>
                <c:pt idx="4">
                  <c:v>20.68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552024"/>
        <c:axId val="408552416"/>
      </c:lineChart>
      <c:dateAx>
        <c:axId val="408552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552416"/>
        <c:crosses val="autoZero"/>
        <c:auto val="1"/>
        <c:lblOffset val="100"/>
        <c:baseTimeUnit val="years"/>
      </c:dateAx>
      <c:valAx>
        <c:axId val="40855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552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815320"/>
        <c:axId val="40981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0.08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15320"/>
        <c:axId val="409815712"/>
      </c:lineChart>
      <c:dateAx>
        <c:axId val="409815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815712"/>
        <c:crosses val="autoZero"/>
        <c:auto val="1"/>
        <c:lblOffset val="100"/>
        <c:baseTimeUnit val="years"/>
      </c:dateAx>
      <c:valAx>
        <c:axId val="40981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815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7.04</c:v>
                </c:pt>
                <c:pt idx="3">
                  <c:v>12.68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816888"/>
        <c:axId val="40981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243.13</c:v>
                </c:pt>
                <c:pt idx="3">
                  <c:v>280.08</c:v>
                </c:pt>
                <c:pt idx="4">
                  <c:v>223.09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16888"/>
        <c:axId val="409817280"/>
      </c:lineChart>
      <c:dateAx>
        <c:axId val="409816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817280"/>
        <c:crosses val="autoZero"/>
        <c:auto val="1"/>
        <c:lblOffset val="100"/>
        <c:baseTimeUnit val="years"/>
      </c:dateAx>
      <c:valAx>
        <c:axId val="40981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816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137.41</c:v>
                </c:pt>
                <c:pt idx="3">
                  <c:v>142.71</c:v>
                </c:pt>
                <c:pt idx="4">
                  <c:v>67.599999999999994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818456"/>
        <c:axId val="40989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162.52000000000001</c:v>
                </c:pt>
                <c:pt idx="3">
                  <c:v>124.2</c:v>
                </c:pt>
                <c:pt idx="4">
                  <c:v>33.03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18456"/>
        <c:axId val="409897664"/>
      </c:lineChart>
      <c:dateAx>
        <c:axId val="409818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897664"/>
        <c:crosses val="autoZero"/>
        <c:auto val="1"/>
        <c:lblOffset val="100"/>
        <c:baseTimeUnit val="years"/>
      </c:dateAx>
      <c:valAx>
        <c:axId val="40989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818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277.5</c:v>
                </c:pt>
                <c:pt idx="3">
                  <c:v>277.58999999999997</c:v>
                </c:pt>
                <c:pt idx="4">
                  <c:v>381.25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898840"/>
        <c:axId val="40989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98840"/>
        <c:axId val="409899232"/>
      </c:lineChart>
      <c:dateAx>
        <c:axId val="409898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899232"/>
        <c:crosses val="autoZero"/>
        <c:auto val="1"/>
        <c:lblOffset val="100"/>
        <c:baseTimeUnit val="years"/>
      </c:dateAx>
      <c:valAx>
        <c:axId val="40989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898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41.44</c:v>
                </c:pt>
                <c:pt idx="3">
                  <c:v>48.98</c:v>
                </c:pt>
                <c:pt idx="4">
                  <c:v>42.61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900408"/>
        <c:axId val="40990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900408"/>
        <c:axId val="409900800"/>
      </c:lineChart>
      <c:dateAx>
        <c:axId val="409900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900800"/>
        <c:crosses val="autoZero"/>
        <c:auto val="1"/>
        <c:lblOffset val="100"/>
        <c:baseTimeUnit val="years"/>
      </c:dateAx>
      <c:valAx>
        <c:axId val="40990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900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293.22000000000003</c:v>
                </c:pt>
                <c:pt idx="3">
                  <c:v>247.84</c:v>
                </c:pt>
                <c:pt idx="4">
                  <c:v>284.74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24616"/>
        <c:axId val="41022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24616"/>
        <c:axId val="410225008"/>
      </c:lineChart>
      <c:dateAx>
        <c:axId val="410224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0225008"/>
        <c:crosses val="autoZero"/>
        <c:auto val="1"/>
        <c:lblOffset val="100"/>
        <c:baseTimeUnit val="years"/>
      </c:dateAx>
      <c:valAx>
        <c:axId val="41022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0224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【205.86】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E1" zoomScaleNormal="100" workbookViewId="0">
      <selection activeCell="BK12" sqref="BK1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</row>
    <row r="3" spans="1:78" ht="9.75" customHeight="1">
      <c r="A3" s="2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</row>
    <row r="4" spans="1:78" ht="9.75" customHeight="1">
      <c r="A4" s="2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66" t="str">
        <f>データ!H6</f>
        <v>三重県　鈴鹿市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3"/>
      <c r="AE7" s="3"/>
      <c r="AF7" s="3"/>
      <c r="AG7" s="3"/>
      <c r="AH7" s="3"/>
      <c r="AI7" s="3"/>
      <c r="AJ7" s="3"/>
      <c r="AK7" s="3"/>
      <c r="AL7" s="63" t="s">
        <v>5</v>
      </c>
      <c r="AM7" s="63"/>
      <c r="AN7" s="63"/>
      <c r="AO7" s="63"/>
      <c r="AP7" s="63"/>
      <c r="AQ7" s="63"/>
      <c r="AR7" s="63"/>
      <c r="AS7" s="63"/>
      <c r="AT7" s="63" t="s">
        <v>6</v>
      </c>
      <c r="AU7" s="63"/>
      <c r="AV7" s="63"/>
      <c r="AW7" s="63"/>
      <c r="AX7" s="63"/>
      <c r="AY7" s="63"/>
      <c r="AZ7" s="63"/>
      <c r="BA7" s="63"/>
      <c r="BB7" s="63" t="s">
        <v>7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F2</v>
      </c>
      <c r="X8" s="64"/>
      <c r="Y8" s="64"/>
      <c r="Z8" s="64"/>
      <c r="AA8" s="64"/>
      <c r="AB8" s="64"/>
      <c r="AC8" s="64"/>
      <c r="AD8" s="3"/>
      <c r="AE8" s="3"/>
      <c r="AF8" s="3"/>
      <c r="AG8" s="3"/>
      <c r="AH8" s="3"/>
      <c r="AI8" s="3"/>
      <c r="AJ8" s="3"/>
      <c r="AK8" s="3"/>
      <c r="AL8" s="58">
        <f>データ!R6</f>
        <v>201035</v>
      </c>
      <c r="AM8" s="58"/>
      <c r="AN8" s="58"/>
      <c r="AO8" s="58"/>
      <c r="AP8" s="58"/>
      <c r="AQ8" s="58"/>
      <c r="AR8" s="58"/>
      <c r="AS8" s="58"/>
      <c r="AT8" s="57">
        <f>データ!S6</f>
        <v>194.46</v>
      </c>
      <c r="AU8" s="57"/>
      <c r="AV8" s="57"/>
      <c r="AW8" s="57"/>
      <c r="AX8" s="57"/>
      <c r="AY8" s="57"/>
      <c r="AZ8" s="57"/>
      <c r="BA8" s="57"/>
      <c r="BB8" s="57">
        <f>データ!T6</f>
        <v>1033.81</v>
      </c>
      <c r="BC8" s="57"/>
      <c r="BD8" s="57"/>
      <c r="BE8" s="57"/>
      <c r="BF8" s="57"/>
      <c r="BG8" s="57"/>
      <c r="BH8" s="57"/>
      <c r="BI8" s="57"/>
      <c r="BJ8" s="3"/>
      <c r="BK8" s="3"/>
      <c r="BL8" s="61" t="s">
        <v>9</v>
      </c>
      <c r="BM8" s="62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3" t="s">
        <v>11</v>
      </c>
      <c r="C9" s="63"/>
      <c r="D9" s="63"/>
      <c r="E9" s="63"/>
      <c r="F9" s="63"/>
      <c r="G9" s="63"/>
      <c r="H9" s="63"/>
      <c r="I9" s="63" t="s">
        <v>12</v>
      </c>
      <c r="J9" s="63"/>
      <c r="K9" s="63"/>
      <c r="L9" s="63"/>
      <c r="M9" s="63"/>
      <c r="N9" s="63"/>
      <c r="O9" s="63"/>
      <c r="P9" s="63" t="s">
        <v>13</v>
      </c>
      <c r="Q9" s="63"/>
      <c r="R9" s="63"/>
      <c r="S9" s="63"/>
      <c r="T9" s="63"/>
      <c r="U9" s="63"/>
      <c r="V9" s="63"/>
      <c r="W9" s="63" t="s">
        <v>14</v>
      </c>
      <c r="X9" s="63"/>
      <c r="Y9" s="63"/>
      <c r="Z9" s="63"/>
      <c r="AA9" s="63"/>
      <c r="AB9" s="63"/>
      <c r="AC9" s="63"/>
      <c r="AD9" s="63" t="s">
        <v>15</v>
      </c>
      <c r="AE9" s="63"/>
      <c r="AF9" s="63"/>
      <c r="AG9" s="63"/>
      <c r="AH9" s="63"/>
      <c r="AI9" s="63"/>
      <c r="AJ9" s="63"/>
      <c r="AK9" s="3"/>
      <c r="AL9" s="63" t="s">
        <v>16</v>
      </c>
      <c r="AM9" s="63"/>
      <c r="AN9" s="63"/>
      <c r="AO9" s="63"/>
      <c r="AP9" s="63"/>
      <c r="AQ9" s="63"/>
      <c r="AR9" s="63"/>
      <c r="AS9" s="63"/>
      <c r="AT9" s="63" t="s">
        <v>17</v>
      </c>
      <c r="AU9" s="63"/>
      <c r="AV9" s="63"/>
      <c r="AW9" s="63"/>
      <c r="AX9" s="63"/>
      <c r="AY9" s="63"/>
      <c r="AZ9" s="63"/>
      <c r="BA9" s="63"/>
      <c r="BB9" s="63" t="s">
        <v>18</v>
      </c>
      <c r="BC9" s="63"/>
      <c r="BD9" s="63"/>
      <c r="BE9" s="63"/>
      <c r="BF9" s="63"/>
      <c r="BG9" s="63"/>
      <c r="BH9" s="63"/>
      <c r="BI9" s="63"/>
      <c r="BJ9" s="3"/>
      <c r="BK9" s="3"/>
      <c r="BL9" s="55" t="s">
        <v>19</v>
      </c>
      <c r="BM9" s="56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>
        <f>データ!N6</f>
        <v>59.34</v>
      </c>
      <c r="J10" s="57"/>
      <c r="K10" s="57"/>
      <c r="L10" s="57"/>
      <c r="M10" s="57"/>
      <c r="N10" s="57"/>
      <c r="O10" s="57"/>
      <c r="P10" s="57">
        <f>データ!O6</f>
        <v>8.64</v>
      </c>
      <c r="Q10" s="57"/>
      <c r="R10" s="57"/>
      <c r="S10" s="57"/>
      <c r="T10" s="57"/>
      <c r="U10" s="57"/>
      <c r="V10" s="57"/>
      <c r="W10" s="57">
        <f>データ!P6</f>
        <v>99.68</v>
      </c>
      <c r="X10" s="57"/>
      <c r="Y10" s="57"/>
      <c r="Z10" s="57"/>
      <c r="AA10" s="57"/>
      <c r="AB10" s="57"/>
      <c r="AC10" s="57"/>
      <c r="AD10" s="58">
        <f>データ!Q6</f>
        <v>2268</v>
      </c>
      <c r="AE10" s="58"/>
      <c r="AF10" s="58"/>
      <c r="AG10" s="58"/>
      <c r="AH10" s="58"/>
      <c r="AI10" s="58"/>
      <c r="AJ10" s="58"/>
      <c r="AK10" s="2"/>
      <c r="AL10" s="58">
        <f>データ!U6</f>
        <v>17311</v>
      </c>
      <c r="AM10" s="58"/>
      <c r="AN10" s="58"/>
      <c r="AO10" s="58"/>
      <c r="AP10" s="58"/>
      <c r="AQ10" s="58"/>
      <c r="AR10" s="58"/>
      <c r="AS10" s="58"/>
      <c r="AT10" s="57">
        <f>データ!V6</f>
        <v>4.96</v>
      </c>
      <c r="AU10" s="57"/>
      <c r="AV10" s="57"/>
      <c r="AW10" s="57"/>
      <c r="AX10" s="57"/>
      <c r="AY10" s="57"/>
      <c r="AZ10" s="57"/>
      <c r="BA10" s="57"/>
      <c r="BB10" s="57">
        <f>データ!W6</f>
        <v>3490.12</v>
      </c>
      <c r="BC10" s="57"/>
      <c r="BD10" s="57"/>
      <c r="BE10" s="57"/>
      <c r="BF10" s="57"/>
      <c r="BG10" s="57"/>
      <c r="BH10" s="57"/>
      <c r="BI10" s="57"/>
      <c r="BJ10" s="2"/>
      <c r="BK10" s="2"/>
      <c r="BL10" s="59" t="s">
        <v>21</v>
      </c>
      <c r="BM10" s="60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9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107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>
      <c r="A34" s="2"/>
      <c r="B34" s="16"/>
      <c r="C34" s="46" t="s">
        <v>26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19"/>
      <c r="R34" s="46" t="s">
        <v>27</v>
      </c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19"/>
      <c r="AG34" s="46" t="s">
        <v>28</v>
      </c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19"/>
      <c r="AV34" s="46" t="s">
        <v>29</v>
      </c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>
      <c r="A35" s="2"/>
      <c r="B35" s="1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19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19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19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108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46" t="s">
        <v>31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19"/>
      <c r="R56" s="46" t="s">
        <v>32</v>
      </c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19"/>
      <c r="AG56" s="46" t="s">
        <v>33</v>
      </c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19"/>
      <c r="AV56" s="46" t="s">
        <v>34</v>
      </c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19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19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19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47" t="s">
        <v>35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9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9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109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>
      <c r="A79" s="2"/>
      <c r="B79" s="16"/>
      <c r="C79" s="46" t="s">
        <v>37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19"/>
      <c r="V79" s="19"/>
      <c r="W79" s="46" t="s">
        <v>38</v>
      </c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19"/>
      <c r="AP79" s="19"/>
      <c r="AQ79" s="46" t="s">
        <v>39</v>
      </c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>
      <c r="A80" s="2"/>
      <c r="B80" s="1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19"/>
      <c r="V80" s="19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19"/>
      <c r="AP80" s="19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68" t="s">
        <v>51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74" t="s">
        <v>52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 t="s">
        <v>53</v>
      </c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</row>
    <row r="4" spans="1:147">
      <c r="A4" s="26" t="s">
        <v>54</v>
      </c>
      <c r="B4" s="28"/>
      <c r="C4" s="28"/>
      <c r="D4" s="28"/>
      <c r="E4" s="28"/>
      <c r="F4" s="28"/>
      <c r="G4" s="28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67" t="s">
        <v>55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 t="s">
        <v>56</v>
      </c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 t="s">
        <v>57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 t="s">
        <v>58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 t="s">
        <v>59</v>
      </c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 t="s">
        <v>60</v>
      </c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 t="s">
        <v>61</v>
      </c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 t="s">
        <v>62</v>
      </c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 t="s">
        <v>63</v>
      </c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 t="s">
        <v>64</v>
      </c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 t="s">
        <v>65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242071</v>
      </c>
      <c r="D6" s="31">
        <f t="shared" si="3"/>
        <v>46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三重県　鈴鹿市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>
        <f t="shared" si="3"/>
        <v>59.34</v>
      </c>
      <c r="O6" s="32">
        <f t="shared" si="3"/>
        <v>8.64</v>
      </c>
      <c r="P6" s="32">
        <f t="shared" si="3"/>
        <v>99.68</v>
      </c>
      <c r="Q6" s="32">
        <f t="shared" si="3"/>
        <v>2268</v>
      </c>
      <c r="R6" s="32">
        <f t="shared" si="3"/>
        <v>201035</v>
      </c>
      <c r="S6" s="32">
        <f t="shared" si="3"/>
        <v>194.46</v>
      </c>
      <c r="T6" s="32">
        <f t="shared" si="3"/>
        <v>1033.81</v>
      </c>
      <c r="U6" s="32">
        <f t="shared" si="3"/>
        <v>17311</v>
      </c>
      <c r="V6" s="32">
        <f t="shared" si="3"/>
        <v>4.96</v>
      </c>
      <c r="W6" s="32">
        <f t="shared" si="3"/>
        <v>3490.12</v>
      </c>
      <c r="X6" s="33" t="str">
        <f>IF(X7="",NA(),X7)</f>
        <v>-</v>
      </c>
      <c r="Y6" s="33" t="str">
        <f t="shared" ref="Y6:AG6" si="4">IF(Y7="",NA(),Y7)</f>
        <v>-</v>
      </c>
      <c r="Z6" s="33">
        <f t="shared" si="4"/>
        <v>98.5</v>
      </c>
      <c r="AA6" s="33">
        <f t="shared" si="4"/>
        <v>98.62</v>
      </c>
      <c r="AB6" s="33">
        <f t="shared" si="4"/>
        <v>107.08</v>
      </c>
      <c r="AC6" s="33" t="str">
        <f t="shared" si="4"/>
        <v>-</v>
      </c>
      <c r="AD6" s="33" t="str">
        <f t="shared" si="4"/>
        <v>-</v>
      </c>
      <c r="AE6" s="33">
        <f t="shared" si="4"/>
        <v>92.74</v>
      </c>
      <c r="AF6" s="33">
        <f t="shared" si="4"/>
        <v>93.62</v>
      </c>
      <c r="AG6" s="33">
        <f t="shared" si="4"/>
        <v>97.53</v>
      </c>
      <c r="AH6" s="32" t="str">
        <f>IF(AH7="","",IF(AH7="-","【-】","【"&amp;SUBSTITUTE(TEXT(AH7,"#,##0.00"),"-","△")&amp;"】"))</f>
        <v>【98.75】</v>
      </c>
      <c r="AI6" s="33" t="str">
        <f>IF(AI7="",NA(),AI7)</f>
        <v>-</v>
      </c>
      <c r="AJ6" s="33" t="str">
        <f t="shared" ref="AJ6:AR6" si="5">IF(AJ7="",NA(),AJ7)</f>
        <v>-</v>
      </c>
      <c r="AK6" s="33">
        <f t="shared" si="5"/>
        <v>7.04</v>
      </c>
      <c r="AL6" s="33">
        <f t="shared" si="5"/>
        <v>12.68</v>
      </c>
      <c r="AM6" s="32">
        <f t="shared" si="5"/>
        <v>0</v>
      </c>
      <c r="AN6" s="33" t="str">
        <f t="shared" si="5"/>
        <v>-</v>
      </c>
      <c r="AO6" s="33" t="str">
        <f t="shared" si="5"/>
        <v>-</v>
      </c>
      <c r="AP6" s="33">
        <f t="shared" si="5"/>
        <v>243.13</v>
      </c>
      <c r="AQ6" s="33">
        <f t="shared" si="5"/>
        <v>280.08</v>
      </c>
      <c r="AR6" s="33">
        <f t="shared" si="5"/>
        <v>223.09</v>
      </c>
      <c r="AS6" s="32" t="str">
        <f>IF(AS7="","",IF(AS7="-","【-】","【"&amp;SUBSTITUTE(TEXT(AS7,"#,##0.00"),"-","△")&amp;"】"))</f>
        <v>【205.86】</v>
      </c>
      <c r="AT6" s="33" t="str">
        <f>IF(AT7="",NA(),AT7)</f>
        <v>-</v>
      </c>
      <c r="AU6" s="33" t="str">
        <f t="shared" ref="AU6:BC6" si="6">IF(AU7="",NA(),AU7)</f>
        <v>-</v>
      </c>
      <c r="AV6" s="33">
        <f t="shared" si="6"/>
        <v>137.41</v>
      </c>
      <c r="AW6" s="33">
        <f t="shared" si="6"/>
        <v>142.71</v>
      </c>
      <c r="AX6" s="33">
        <f t="shared" si="6"/>
        <v>67.599999999999994</v>
      </c>
      <c r="AY6" s="33" t="str">
        <f t="shared" si="6"/>
        <v>-</v>
      </c>
      <c r="AZ6" s="33" t="str">
        <f t="shared" si="6"/>
        <v>-</v>
      </c>
      <c r="BA6" s="33">
        <f t="shared" si="6"/>
        <v>162.52000000000001</v>
      </c>
      <c r="BB6" s="33">
        <f t="shared" si="6"/>
        <v>124.2</v>
      </c>
      <c r="BC6" s="33">
        <f t="shared" si="6"/>
        <v>33.03</v>
      </c>
      <c r="BD6" s="32" t="str">
        <f>IF(BD7="","",IF(BD7="-","【-】","【"&amp;SUBSTITUTE(TEXT(BD7,"#,##0.00"),"-","△")&amp;"】"))</f>
        <v>【34.63】</v>
      </c>
      <c r="BE6" s="33" t="str">
        <f>IF(BE7="",NA(),BE7)</f>
        <v>-</v>
      </c>
      <c r="BF6" s="33" t="str">
        <f t="shared" ref="BF6:BN6" si="7">IF(BF7="",NA(),BF7)</f>
        <v>-</v>
      </c>
      <c r="BG6" s="33">
        <f t="shared" si="7"/>
        <v>277.5</v>
      </c>
      <c r="BH6" s="33">
        <f t="shared" si="7"/>
        <v>277.58999999999997</v>
      </c>
      <c r="BI6" s="33">
        <f t="shared" si="7"/>
        <v>381.25</v>
      </c>
      <c r="BJ6" s="33" t="str">
        <f t="shared" si="7"/>
        <v>-</v>
      </c>
      <c r="BK6" s="33" t="str">
        <f t="shared" si="7"/>
        <v>-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 t="str">
        <f>IF(BP7="",NA(),BP7)</f>
        <v>-</v>
      </c>
      <c r="BQ6" s="33" t="str">
        <f t="shared" ref="BQ6:BY6" si="8">IF(BQ7="",NA(),BQ7)</f>
        <v>-</v>
      </c>
      <c r="BR6" s="33">
        <f t="shared" si="8"/>
        <v>41.44</v>
      </c>
      <c r="BS6" s="33">
        <f t="shared" si="8"/>
        <v>48.98</v>
      </c>
      <c r="BT6" s="33">
        <f t="shared" si="8"/>
        <v>42.61</v>
      </c>
      <c r="BU6" s="33" t="str">
        <f t="shared" si="8"/>
        <v>-</v>
      </c>
      <c r="BV6" s="33" t="str">
        <f t="shared" si="8"/>
        <v>-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 t="str">
        <f>IF(CA7="",NA(),CA7)</f>
        <v>-</v>
      </c>
      <c r="CB6" s="33" t="str">
        <f t="shared" ref="CB6:CJ6" si="9">IF(CB7="",NA(),CB7)</f>
        <v>-</v>
      </c>
      <c r="CC6" s="33">
        <f t="shared" si="9"/>
        <v>293.22000000000003</v>
      </c>
      <c r="CD6" s="33">
        <f t="shared" si="9"/>
        <v>247.84</v>
      </c>
      <c r="CE6" s="33">
        <f t="shared" si="9"/>
        <v>284.74</v>
      </c>
      <c r="CF6" s="33" t="str">
        <f t="shared" si="9"/>
        <v>-</v>
      </c>
      <c r="CG6" s="33" t="str">
        <f t="shared" si="9"/>
        <v>-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 t="str">
        <f>IF(CL7="",NA(),CL7)</f>
        <v>-</v>
      </c>
      <c r="CM6" s="33" t="str">
        <f t="shared" ref="CM6:CU6" si="10">IF(CM7="",NA(),CM7)</f>
        <v>-</v>
      </c>
      <c r="CN6" s="33">
        <f t="shared" si="10"/>
        <v>63.94</v>
      </c>
      <c r="CO6" s="33">
        <f t="shared" si="10"/>
        <v>63.36</v>
      </c>
      <c r="CP6" s="33">
        <f t="shared" si="10"/>
        <v>60.3</v>
      </c>
      <c r="CQ6" s="33" t="str">
        <f t="shared" si="10"/>
        <v>-</v>
      </c>
      <c r="CR6" s="33" t="str">
        <f t="shared" si="10"/>
        <v>-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 t="str">
        <f>IF(CW7="",NA(),CW7)</f>
        <v>-</v>
      </c>
      <c r="CX6" s="33" t="str">
        <f t="shared" ref="CX6:DF6" si="11">IF(CX7="",NA(),CX7)</f>
        <v>-</v>
      </c>
      <c r="CY6" s="33">
        <f t="shared" si="11"/>
        <v>87.25</v>
      </c>
      <c r="CZ6" s="33">
        <f t="shared" si="11"/>
        <v>88.69</v>
      </c>
      <c r="DA6" s="33">
        <f t="shared" si="11"/>
        <v>89.94</v>
      </c>
      <c r="DB6" s="33" t="str">
        <f t="shared" si="11"/>
        <v>-</v>
      </c>
      <c r="DC6" s="33" t="str">
        <f t="shared" si="11"/>
        <v>-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3" t="str">
        <f>IF(DH7="",NA(),DH7)</f>
        <v>-</v>
      </c>
      <c r="DI6" s="33" t="str">
        <f t="shared" ref="DI6:DQ6" si="12">IF(DI7="",NA(),DI7)</f>
        <v>-</v>
      </c>
      <c r="DJ6" s="33">
        <f t="shared" si="12"/>
        <v>1.61</v>
      </c>
      <c r="DK6" s="33">
        <f t="shared" si="12"/>
        <v>3.09</v>
      </c>
      <c r="DL6" s="33">
        <f t="shared" si="12"/>
        <v>9.9700000000000006</v>
      </c>
      <c r="DM6" s="33" t="str">
        <f t="shared" si="12"/>
        <v>-</v>
      </c>
      <c r="DN6" s="33" t="str">
        <f t="shared" si="12"/>
        <v>-</v>
      </c>
      <c r="DO6" s="33">
        <f t="shared" si="12"/>
        <v>9</v>
      </c>
      <c r="DP6" s="33">
        <f t="shared" si="12"/>
        <v>10.11</v>
      </c>
      <c r="DQ6" s="33">
        <f t="shared" si="12"/>
        <v>20.68</v>
      </c>
      <c r="DR6" s="32" t="str">
        <f>IF(DR7="","",IF(DR7="-","【-】","【"&amp;SUBSTITUTE(TEXT(DR7,"#,##0.00"),"-","△")&amp;"】"))</f>
        <v>【20.45】</v>
      </c>
      <c r="DS6" s="33" t="str">
        <f>IF(DS7="",NA(),DS7)</f>
        <v>-</v>
      </c>
      <c r="DT6" s="33" t="str">
        <f t="shared" ref="DT6:EB6" si="13">IF(DT7="",NA(),DT7)</f>
        <v>-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>
        <f t="shared" si="13"/>
        <v>0.09</v>
      </c>
      <c r="EA6" s="33">
        <f t="shared" si="13"/>
        <v>0.08</v>
      </c>
      <c r="EB6" s="33">
        <f t="shared" si="13"/>
        <v>0.08</v>
      </c>
      <c r="EC6" s="32" t="str">
        <f>IF(EC7="","",IF(EC7="-","【-】","【"&amp;SUBSTITUTE(TEXT(EC7,"#,##0.00"),"-","△")&amp;"】"))</f>
        <v>【0.07】</v>
      </c>
      <c r="ED6" s="33" t="str">
        <f>IF(ED7="",NA(),ED7)</f>
        <v>-</v>
      </c>
      <c r="EE6" s="33" t="str">
        <f t="shared" ref="EE6:EM6" si="14">IF(EE7="",NA(),EE7)</f>
        <v>-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7" s="34" customFormat="1">
      <c r="A7" s="26"/>
      <c r="B7" s="35">
        <v>2014</v>
      </c>
      <c r="C7" s="35">
        <v>242071</v>
      </c>
      <c r="D7" s="35">
        <v>46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59.34</v>
      </c>
      <c r="O7" s="36">
        <v>8.64</v>
      </c>
      <c r="P7" s="36">
        <v>99.68</v>
      </c>
      <c r="Q7" s="36">
        <v>2268</v>
      </c>
      <c r="R7" s="36">
        <v>201035</v>
      </c>
      <c r="S7" s="36">
        <v>194.46</v>
      </c>
      <c r="T7" s="36">
        <v>1033.81</v>
      </c>
      <c r="U7" s="36">
        <v>17311</v>
      </c>
      <c r="V7" s="36">
        <v>4.96</v>
      </c>
      <c r="W7" s="36">
        <v>3490.12</v>
      </c>
      <c r="X7" s="36" t="s">
        <v>101</v>
      </c>
      <c r="Y7" s="36" t="s">
        <v>101</v>
      </c>
      <c r="Z7" s="36">
        <v>98.5</v>
      </c>
      <c r="AA7" s="36">
        <v>98.62</v>
      </c>
      <c r="AB7" s="36">
        <v>107.08</v>
      </c>
      <c r="AC7" s="36" t="s">
        <v>101</v>
      </c>
      <c r="AD7" s="36" t="s">
        <v>101</v>
      </c>
      <c r="AE7" s="36">
        <v>92.74</v>
      </c>
      <c r="AF7" s="36">
        <v>93.62</v>
      </c>
      <c r="AG7" s="36">
        <v>97.53</v>
      </c>
      <c r="AH7" s="36">
        <v>98.75</v>
      </c>
      <c r="AI7" s="36" t="s">
        <v>101</v>
      </c>
      <c r="AJ7" s="36" t="s">
        <v>101</v>
      </c>
      <c r="AK7" s="36">
        <v>7.04</v>
      </c>
      <c r="AL7" s="36">
        <v>12.68</v>
      </c>
      <c r="AM7" s="36">
        <v>0</v>
      </c>
      <c r="AN7" s="36" t="s">
        <v>101</v>
      </c>
      <c r="AO7" s="36" t="s">
        <v>101</v>
      </c>
      <c r="AP7" s="36">
        <v>243.13</v>
      </c>
      <c r="AQ7" s="36">
        <v>280.08</v>
      </c>
      <c r="AR7" s="36">
        <v>223.09</v>
      </c>
      <c r="AS7" s="36">
        <v>205.86</v>
      </c>
      <c r="AT7" s="36" t="s">
        <v>101</v>
      </c>
      <c r="AU7" s="36" t="s">
        <v>101</v>
      </c>
      <c r="AV7" s="36">
        <v>137.41</v>
      </c>
      <c r="AW7" s="36">
        <v>142.71</v>
      </c>
      <c r="AX7" s="36">
        <v>67.599999999999994</v>
      </c>
      <c r="AY7" s="36" t="s">
        <v>101</v>
      </c>
      <c r="AZ7" s="36" t="s">
        <v>101</v>
      </c>
      <c r="BA7" s="36">
        <v>162.52000000000001</v>
      </c>
      <c r="BB7" s="36">
        <v>124.2</v>
      </c>
      <c r="BC7" s="36">
        <v>33.03</v>
      </c>
      <c r="BD7" s="36">
        <v>34.630000000000003</v>
      </c>
      <c r="BE7" s="36" t="s">
        <v>101</v>
      </c>
      <c r="BF7" s="36" t="s">
        <v>101</v>
      </c>
      <c r="BG7" s="36">
        <v>277.5</v>
      </c>
      <c r="BH7" s="36">
        <v>277.58999999999997</v>
      </c>
      <c r="BI7" s="36">
        <v>381.25</v>
      </c>
      <c r="BJ7" s="36" t="s">
        <v>101</v>
      </c>
      <c r="BK7" s="36" t="s">
        <v>101</v>
      </c>
      <c r="BL7" s="36">
        <v>1197.82</v>
      </c>
      <c r="BM7" s="36">
        <v>1126.77</v>
      </c>
      <c r="BN7" s="36">
        <v>1044.8</v>
      </c>
      <c r="BO7" s="36">
        <v>992.47</v>
      </c>
      <c r="BP7" s="36" t="s">
        <v>101</v>
      </c>
      <c r="BQ7" s="36" t="s">
        <v>101</v>
      </c>
      <c r="BR7" s="36">
        <v>41.44</v>
      </c>
      <c r="BS7" s="36">
        <v>48.98</v>
      </c>
      <c r="BT7" s="36">
        <v>42.61</v>
      </c>
      <c r="BU7" s="36" t="s">
        <v>101</v>
      </c>
      <c r="BV7" s="36" t="s">
        <v>101</v>
      </c>
      <c r="BW7" s="36">
        <v>51.03</v>
      </c>
      <c r="BX7" s="36">
        <v>50.9</v>
      </c>
      <c r="BY7" s="36">
        <v>50.82</v>
      </c>
      <c r="BZ7" s="36">
        <v>51.49</v>
      </c>
      <c r="CA7" s="36" t="s">
        <v>101</v>
      </c>
      <c r="CB7" s="36" t="s">
        <v>101</v>
      </c>
      <c r="CC7" s="36">
        <v>293.22000000000003</v>
      </c>
      <c r="CD7" s="36">
        <v>247.84</v>
      </c>
      <c r="CE7" s="36">
        <v>284.74</v>
      </c>
      <c r="CF7" s="36" t="s">
        <v>101</v>
      </c>
      <c r="CG7" s="36" t="s">
        <v>101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 t="s">
        <v>101</v>
      </c>
      <c r="CM7" s="36" t="s">
        <v>101</v>
      </c>
      <c r="CN7" s="36">
        <v>63.94</v>
      </c>
      <c r="CO7" s="36">
        <v>63.36</v>
      </c>
      <c r="CP7" s="36">
        <v>60.3</v>
      </c>
      <c r="CQ7" s="36" t="s">
        <v>101</v>
      </c>
      <c r="CR7" s="36" t="s">
        <v>101</v>
      </c>
      <c r="CS7" s="36">
        <v>54.74</v>
      </c>
      <c r="CT7" s="36">
        <v>53.78</v>
      </c>
      <c r="CU7" s="36">
        <v>53.24</v>
      </c>
      <c r="CV7" s="36">
        <v>53.32</v>
      </c>
      <c r="CW7" s="36" t="s">
        <v>101</v>
      </c>
      <c r="CX7" s="36" t="s">
        <v>101</v>
      </c>
      <c r="CY7" s="36">
        <v>87.25</v>
      </c>
      <c r="CZ7" s="36">
        <v>88.69</v>
      </c>
      <c r="DA7" s="36">
        <v>89.94</v>
      </c>
      <c r="DB7" s="36" t="s">
        <v>101</v>
      </c>
      <c r="DC7" s="36" t="s">
        <v>101</v>
      </c>
      <c r="DD7" s="36">
        <v>83.88</v>
      </c>
      <c r="DE7" s="36">
        <v>84.06</v>
      </c>
      <c r="DF7" s="36">
        <v>84.07</v>
      </c>
      <c r="DG7" s="36">
        <v>83.79</v>
      </c>
      <c r="DH7" s="36" t="s">
        <v>101</v>
      </c>
      <c r="DI7" s="36" t="s">
        <v>101</v>
      </c>
      <c r="DJ7" s="36">
        <v>1.61</v>
      </c>
      <c r="DK7" s="36">
        <v>3.09</v>
      </c>
      <c r="DL7" s="36">
        <v>9.9700000000000006</v>
      </c>
      <c r="DM7" s="36" t="s">
        <v>101</v>
      </c>
      <c r="DN7" s="36" t="s">
        <v>101</v>
      </c>
      <c r="DO7" s="36">
        <v>9</v>
      </c>
      <c r="DP7" s="36">
        <v>10.11</v>
      </c>
      <c r="DQ7" s="36">
        <v>20.68</v>
      </c>
      <c r="DR7" s="36">
        <v>20.45</v>
      </c>
      <c r="DS7" s="36" t="s">
        <v>101</v>
      </c>
      <c r="DT7" s="36" t="s">
        <v>101</v>
      </c>
      <c r="DU7" s="36">
        <v>0</v>
      </c>
      <c r="DV7" s="36">
        <v>0</v>
      </c>
      <c r="DW7" s="36">
        <v>0</v>
      </c>
      <c r="DX7" s="36" t="s">
        <v>101</v>
      </c>
      <c r="DY7" s="36" t="s">
        <v>101</v>
      </c>
      <c r="DZ7" s="36">
        <v>0.09</v>
      </c>
      <c r="EA7" s="36">
        <v>0.08</v>
      </c>
      <c r="EB7" s="36">
        <v>0.08</v>
      </c>
      <c r="EC7" s="36">
        <v>7.0000000000000007E-2</v>
      </c>
      <c r="ED7" s="36" t="s">
        <v>101</v>
      </c>
      <c r="EE7" s="36" t="s">
        <v>101</v>
      </c>
      <c r="EF7" s="36">
        <v>0</v>
      </c>
      <c r="EG7" s="36">
        <v>0</v>
      </c>
      <c r="EH7" s="36">
        <v>0</v>
      </c>
      <c r="EI7" s="36" t="s">
        <v>101</v>
      </c>
      <c r="EJ7" s="36" t="s">
        <v>101</v>
      </c>
      <c r="EK7" s="36">
        <v>0.04</v>
      </c>
      <c r="EL7" s="36">
        <v>0.03</v>
      </c>
      <c r="EM7" s="36">
        <v>0.02</v>
      </c>
      <c r="EN7" s="36">
        <v>0.03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鈴鹿市</cp:lastModifiedBy>
  <cp:lastPrinted>2016-02-12T01:51:59Z</cp:lastPrinted>
  <dcterms:created xsi:type="dcterms:W3CDTF">2016-02-03T07:49:03Z</dcterms:created>
  <dcterms:modified xsi:type="dcterms:W3CDTF">2016-02-12T01:52:35Z</dcterms:modified>
  <cp:category/>
</cp:coreProperties>
</file>