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上下水道総務課\会計係\会計係長\上下　経営戦略\経営比較分析表（2月15日締め切り）\"/>
    </mc:Choice>
  </mc:AlternateContent>
  <workbookProtection workbookPassword="B501" lockStructure="1"/>
  <bookViews>
    <workbookView xWindow="240" yWindow="60" windowWidth="14940" windowHeight="7875"/>
  </bookViews>
  <sheets>
    <sheet name="法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AD10" i="4" s="1"/>
  <c r="P6" i="5"/>
  <c r="O6" i="5"/>
  <c r="N6" i="5"/>
  <c r="M6" i="5"/>
  <c r="B10"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W10" i="4"/>
  <c r="P10" i="4"/>
  <c r="I10" i="4"/>
  <c r="BB8" i="4"/>
  <c r="AT8" i="4"/>
  <c r="AL8" i="4"/>
  <c r="P8" i="4"/>
  <c r="I8" i="4"/>
  <c r="C10" i="5" l="1"/>
  <c r="D10" i="5"/>
  <c r="E10" i="5"/>
  <c r="B10" i="5"/>
</calcChain>
</file>

<file path=xl/sharedStrings.xml><?xml version="1.0" encoding="utf-8"?>
<sst xmlns="http://schemas.openxmlformats.org/spreadsheetml/2006/main" count="225" uniqueCount="110">
  <si>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</si>
  <si>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</si>
  <si>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</si>
  <si>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</si>
  <si>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</si>
  <si>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</si>
  <si>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</si>
  <si>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</si>
  <si>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</si>
  <si>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</si>
  <si>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</si>
  <si>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</si>
  <si>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</si>
  <si>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</si>
  <si>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</si>
  <si>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</si>
  <si>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</si>
  <si>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</si>
  <si>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</si>
  <si>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</si>
  <si>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</si>
  <si>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</si>
  <si>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</si>
  <si>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</si>
  <si>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</si>
  <si>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</si>
  <si>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</si>
  <si>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</si>
  <si>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</si>
  <si>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</si>
  <si>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</si>
  <si>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</si>
  <si>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</si>
  <si>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</si>
  <si>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</si>
  <si>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</si>
  <si>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</si>
  <si>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</si>
  <si>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</si>
  <si>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</si>
  <si>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</si>
  <si>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</si>
  <si>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</si>
  <si>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</si>
  <si>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</si>
  <si>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</si>
  <si>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</si>
  <si>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</si>
  <si>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</si>
  <si>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</si>
  <si>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</si>
  <si>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</si>
  <si>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</si>
  <si>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</si>
  <si>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</si>
  <si>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</si>
  <si>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</si>
  <si>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</si>
  <si>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</si>
  <si>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</si>
  <si>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</si>
  <si>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</si>
  <si>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</si>
  <si>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</si>
  <si>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</si>
  <si>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</si>
  <si>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</si>
  <si>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</si>
  <si>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</si>
  <si>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</si>
  <si>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</si>
  <si>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</si>
  <si>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</si>
  <si>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</si>
  <si>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</si>
  <si>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</si>
  <si>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</si>
  <si>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</si>
  <si>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</si>
  <si>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</si>
  <si>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</si>
  <si>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</si>
  <si>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</si>
  <si>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</si>
  <si>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</si>
  <si>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</si>
  <si>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</si>
  <si>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</si>
  <si>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</si>
  <si>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</si>
  <si>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</si>
  <si>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</si>
  <si>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</si>
  <si>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</si>
  <si>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</si>
  <si>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</si>
  <si>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松阪市</t>
  </si>
  <si>
    <t>法適用</t>
  </si>
  <si>
    <t>下水道事業</t>
  </si>
  <si>
    <t>特定環境保全公共下水道</t>
  </si>
  <si>
    <t>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</si>
  <si>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</si>
  <si>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</si>
  <si>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</si>
  <si>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</si>
  <si>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</si>
  <si>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</si>
  <si>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一般会計からの繰入金もあり、経常収支は平成26年度で98％となりました。また、累積欠損金は平成26年度の会計制度改正に伴う長期前受金の収益化により一時的に解消されております。一方、支払能力を示す流動比率は、建設改良に充てるため国等から借り入れた企業債を負債に整理したことから、平成25年度の1605％から平成26年度には104％まで大きく下がっております。営業収益に対する企業債残高は投資規模が小さいこともあり類似団体と同様に推移しています。平成26年度の経費回収率73％、汚水処理原価242円は全国平均、類似団体と比較して良い数値となっていますが、費用を使用料では賄えず、一般会計からの繰入金で事業が成り立っています。</t>
  </si>
  <si>
    <t>　平成3年から整備を始めたこともあり、現在、管路等の老朽化は見られません。</t>
    <rPh sb="19" eb="21">
      <t>ゲンザイ</t>
    </rPh>
    <rPh sb="24" eb="25">
      <t>トウ</t>
    </rPh>
    <phoneticPr fontId="4"/>
  </si>
  <si>
    <t>　平成27年度より、これまでの特定環境保全公共下水道から公共下水道と1本化して整備することになり、同様に費用対効果の大きい区域を重点的に整備し、かつ、水洗化率の向上、未収金の徴収強化、経費節減などを図り、経営基盤の強化を図っていき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</si>
</sst>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494-4006-A6EA-886DA1D23FF6}"/>
            </c:ext>
          </c:extLst>
        </c:ser>
        <c:dLbls>
          <c:showLegendKey val="0"/>
          <c:showVal val="0"/>
          <c:showCatName val="0"/>
          <c:showSerName val="0"/>
          <c:showPercent val="0"/>
          <c:showBubbleSize val="0"/>
        </c:dLbls>
        <c:gapWidth val="150"/>
        <c:axId val="149739776"/>
        <c:axId val="14988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0.05</c:v>
                </c:pt>
                <c:pt idx="4">
                  <c:v>0.04</c:v>
                </c:pt>
              </c:numCache>
            </c:numRef>
          </c:val>
          <c:smooth val="0"/>
          <c:extLst>
            <c:ext xmlns:c16="http://schemas.microsoft.com/office/drawing/2014/chart" uri="{C3380CC4-5D6E-409C-BE32-E72D297353CC}">
              <c16:uniqueId val="{00000001-7494-4006-A6EA-886DA1D23FF6}"/>
            </c:ext>
          </c:extLst>
        </c:ser>
        <c:dLbls>
          <c:showLegendKey val="0"/>
          <c:showVal val="0"/>
          <c:showCatName val="0"/>
          <c:showSerName val="0"/>
          <c:showPercent val="0"/>
          <c:showBubbleSize val="0"/>
        </c:dLbls>
        <c:marker val="1"/>
        <c:smooth val="0"/>
        <c:axId val="149739776"/>
        <c:axId val="149885312"/>
      </c:lineChart>
      <c:dateAx>
        <c:axId val="149739776"/>
        <c:scaling>
          <c:orientation val="minMax"/>
        </c:scaling>
        <c:delete val="1"/>
        <c:axPos val="b"/>
        <c:numFmt formatCode="ge" sourceLinked="1"/>
        <c:majorTickMark val="none"/>
        <c:minorTickMark val="none"/>
        <c:tickLblPos val="none"/>
        <c:crossAx val="149885312"/>
        <c:crosses val="autoZero"/>
        <c:auto val="1"/>
        <c:lblOffset val="100"/>
        <c:baseTimeUnit val="years"/>
      </c:dateAx>
      <c:valAx>
        <c:axId val="14988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73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82B-4673-9CEE-A217539C7115}"/>
            </c:ext>
          </c:extLst>
        </c:ser>
        <c:dLbls>
          <c:showLegendKey val="0"/>
          <c:showVal val="0"/>
          <c:showCatName val="0"/>
          <c:showSerName val="0"/>
          <c:showPercent val="0"/>
          <c:showBubbleSize val="0"/>
        </c:dLbls>
        <c:gapWidth val="150"/>
        <c:axId val="150457728"/>
        <c:axId val="15048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36.67</c:v>
                </c:pt>
                <c:pt idx="3">
                  <c:v>43.65</c:v>
                </c:pt>
                <c:pt idx="4">
                  <c:v>43.58</c:v>
                </c:pt>
              </c:numCache>
            </c:numRef>
          </c:val>
          <c:smooth val="0"/>
          <c:extLst>
            <c:ext xmlns:c16="http://schemas.microsoft.com/office/drawing/2014/chart" uri="{C3380CC4-5D6E-409C-BE32-E72D297353CC}">
              <c16:uniqueId val="{00000001-E82B-4673-9CEE-A217539C7115}"/>
            </c:ext>
          </c:extLst>
        </c:ser>
        <c:dLbls>
          <c:showLegendKey val="0"/>
          <c:showVal val="0"/>
          <c:showCatName val="0"/>
          <c:showSerName val="0"/>
          <c:showPercent val="0"/>
          <c:showBubbleSize val="0"/>
        </c:dLbls>
        <c:marker val="1"/>
        <c:smooth val="0"/>
        <c:axId val="150457728"/>
        <c:axId val="150480384"/>
      </c:lineChart>
      <c:dateAx>
        <c:axId val="150457728"/>
        <c:scaling>
          <c:orientation val="minMax"/>
        </c:scaling>
        <c:delete val="1"/>
        <c:axPos val="b"/>
        <c:numFmt formatCode="ge" sourceLinked="1"/>
        <c:majorTickMark val="none"/>
        <c:minorTickMark val="none"/>
        <c:tickLblPos val="none"/>
        <c:crossAx val="150480384"/>
        <c:crosses val="autoZero"/>
        <c:auto val="1"/>
        <c:lblOffset val="100"/>
        <c:baseTimeUnit val="years"/>
      </c:dateAx>
      <c:valAx>
        <c:axId val="15048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91.27</c:v>
                </c:pt>
                <c:pt idx="1">
                  <c:v>89.05</c:v>
                </c:pt>
                <c:pt idx="2">
                  <c:v>88.75</c:v>
                </c:pt>
                <c:pt idx="3">
                  <c:v>88.92</c:v>
                </c:pt>
                <c:pt idx="4">
                  <c:v>87.03</c:v>
                </c:pt>
              </c:numCache>
            </c:numRef>
          </c:val>
          <c:extLst>
            <c:ext xmlns:c16="http://schemas.microsoft.com/office/drawing/2014/chart" uri="{C3380CC4-5D6E-409C-BE32-E72D297353CC}">
              <c16:uniqueId val="{00000000-01A8-4F5A-893F-BC9EF1DA120C}"/>
            </c:ext>
          </c:extLst>
        </c:ser>
        <c:dLbls>
          <c:showLegendKey val="0"/>
          <c:showVal val="0"/>
          <c:showCatName val="0"/>
          <c:showSerName val="0"/>
          <c:showPercent val="0"/>
          <c:showBubbleSize val="0"/>
        </c:dLbls>
        <c:gapWidth val="150"/>
        <c:axId val="150498304"/>
        <c:axId val="15050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82.2</c:v>
                </c:pt>
                <c:pt idx="4">
                  <c:v>82.35</c:v>
                </c:pt>
              </c:numCache>
            </c:numRef>
          </c:val>
          <c:smooth val="0"/>
          <c:extLst>
            <c:ext xmlns:c16="http://schemas.microsoft.com/office/drawing/2014/chart" uri="{C3380CC4-5D6E-409C-BE32-E72D297353CC}">
              <c16:uniqueId val="{00000001-01A8-4F5A-893F-BC9EF1DA120C}"/>
            </c:ext>
          </c:extLst>
        </c:ser>
        <c:dLbls>
          <c:showLegendKey val="0"/>
          <c:showVal val="0"/>
          <c:showCatName val="0"/>
          <c:showSerName val="0"/>
          <c:showPercent val="0"/>
          <c:showBubbleSize val="0"/>
        </c:dLbls>
        <c:marker val="1"/>
        <c:smooth val="0"/>
        <c:axId val="150498304"/>
        <c:axId val="150508672"/>
      </c:lineChart>
      <c:dateAx>
        <c:axId val="150498304"/>
        <c:scaling>
          <c:orientation val="minMax"/>
        </c:scaling>
        <c:delete val="1"/>
        <c:axPos val="b"/>
        <c:numFmt formatCode="ge" sourceLinked="1"/>
        <c:majorTickMark val="none"/>
        <c:minorTickMark val="none"/>
        <c:tickLblPos val="none"/>
        <c:crossAx val="150508672"/>
        <c:crosses val="autoZero"/>
        <c:auto val="1"/>
        <c:lblOffset val="100"/>
        <c:baseTimeUnit val="years"/>
      </c:dateAx>
      <c:valAx>
        <c:axId val="15050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9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100.96</c:v>
                </c:pt>
                <c:pt idx="1">
                  <c:v>87.41</c:v>
                </c:pt>
                <c:pt idx="2">
                  <c:v>77.7</c:v>
                </c:pt>
                <c:pt idx="3">
                  <c:v>92.69</c:v>
                </c:pt>
                <c:pt idx="4">
                  <c:v>98.68</c:v>
                </c:pt>
              </c:numCache>
            </c:numRef>
          </c:val>
          <c:extLst>
            <c:ext xmlns:c16="http://schemas.microsoft.com/office/drawing/2014/chart" uri="{C3380CC4-5D6E-409C-BE32-E72D297353CC}">
              <c16:uniqueId val="{00000000-EBE2-48FF-B86B-E41DE9FCEDA9}"/>
            </c:ext>
          </c:extLst>
        </c:ser>
        <c:dLbls>
          <c:showLegendKey val="0"/>
          <c:showVal val="0"/>
          <c:showCatName val="0"/>
          <c:showSerName val="0"/>
          <c:showPercent val="0"/>
          <c:showBubbleSize val="0"/>
        </c:dLbls>
        <c:gapWidth val="150"/>
        <c:axId val="149919616"/>
        <c:axId val="14992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93.06</c:v>
                </c:pt>
                <c:pt idx="1">
                  <c:v>93.66</c:v>
                </c:pt>
                <c:pt idx="2">
                  <c:v>93.85</c:v>
                </c:pt>
                <c:pt idx="3">
                  <c:v>96.59</c:v>
                </c:pt>
                <c:pt idx="4">
                  <c:v>101.24</c:v>
                </c:pt>
              </c:numCache>
            </c:numRef>
          </c:val>
          <c:smooth val="0"/>
          <c:extLst>
            <c:ext xmlns:c16="http://schemas.microsoft.com/office/drawing/2014/chart" uri="{C3380CC4-5D6E-409C-BE32-E72D297353CC}">
              <c16:uniqueId val="{00000001-EBE2-48FF-B86B-E41DE9FCEDA9}"/>
            </c:ext>
          </c:extLst>
        </c:ser>
        <c:dLbls>
          <c:showLegendKey val="0"/>
          <c:showVal val="0"/>
          <c:showCatName val="0"/>
          <c:showSerName val="0"/>
          <c:showPercent val="0"/>
          <c:showBubbleSize val="0"/>
        </c:dLbls>
        <c:marker val="1"/>
        <c:smooth val="0"/>
        <c:axId val="149919616"/>
        <c:axId val="149929984"/>
      </c:lineChart>
      <c:dateAx>
        <c:axId val="149919616"/>
        <c:scaling>
          <c:orientation val="minMax"/>
        </c:scaling>
        <c:delete val="1"/>
        <c:axPos val="b"/>
        <c:numFmt formatCode="ge" sourceLinked="1"/>
        <c:majorTickMark val="none"/>
        <c:minorTickMark val="none"/>
        <c:tickLblPos val="none"/>
        <c:crossAx val="149929984"/>
        <c:crosses val="autoZero"/>
        <c:auto val="1"/>
        <c:lblOffset val="100"/>
        <c:baseTimeUnit val="years"/>
      </c:dateAx>
      <c:valAx>
        <c:axId val="14992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91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6.15</c:v>
                </c:pt>
                <c:pt idx="1">
                  <c:v>7.04</c:v>
                </c:pt>
                <c:pt idx="2">
                  <c:v>7.98</c:v>
                </c:pt>
                <c:pt idx="3">
                  <c:v>8.92</c:v>
                </c:pt>
                <c:pt idx="4">
                  <c:v>16.239999999999998</c:v>
                </c:pt>
              </c:numCache>
            </c:numRef>
          </c:val>
          <c:extLst>
            <c:ext xmlns:c16="http://schemas.microsoft.com/office/drawing/2014/chart" uri="{C3380CC4-5D6E-409C-BE32-E72D297353CC}">
              <c16:uniqueId val="{00000000-C6B9-4BA8-AE79-5BDABC5102E0}"/>
            </c:ext>
          </c:extLst>
        </c:ser>
        <c:dLbls>
          <c:showLegendKey val="0"/>
          <c:showVal val="0"/>
          <c:showCatName val="0"/>
          <c:showSerName val="0"/>
          <c:showPercent val="0"/>
          <c:showBubbleSize val="0"/>
        </c:dLbls>
        <c:gapWidth val="150"/>
        <c:axId val="149943808"/>
        <c:axId val="14994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7.84</c:v>
                </c:pt>
                <c:pt idx="1">
                  <c:v>7.58</c:v>
                </c:pt>
                <c:pt idx="2">
                  <c:v>6.5</c:v>
                </c:pt>
                <c:pt idx="3">
                  <c:v>13.6</c:v>
                </c:pt>
                <c:pt idx="4">
                  <c:v>22.34</c:v>
                </c:pt>
              </c:numCache>
            </c:numRef>
          </c:val>
          <c:smooth val="0"/>
          <c:extLst>
            <c:ext xmlns:c16="http://schemas.microsoft.com/office/drawing/2014/chart" uri="{C3380CC4-5D6E-409C-BE32-E72D297353CC}">
              <c16:uniqueId val="{00000001-C6B9-4BA8-AE79-5BDABC5102E0}"/>
            </c:ext>
          </c:extLst>
        </c:ser>
        <c:dLbls>
          <c:showLegendKey val="0"/>
          <c:showVal val="0"/>
          <c:showCatName val="0"/>
          <c:showSerName val="0"/>
          <c:showPercent val="0"/>
          <c:showBubbleSize val="0"/>
        </c:dLbls>
        <c:marker val="1"/>
        <c:smooth val="0"/>
        <c:axId val="149943808"/>
        <c:axId val="149945728"/>
      </c:lineChart>
      <c:dateAx>
        <c:axId val="149943808"/>
        <c:scaling>
          <c:orientation val="minMax"/>
        </c:scaling>
        <c:delete val="1"/>
        <c:axPos val="b"/>
        <c:numFmt formatCode="ge" sourceLinked="1"/>
        <c:majorTickMark val="none"/>
        <c:minorTickMark val="none"/>
        <c:tickLblPos val="none"/>
        <c:crossAx val="149945728"/>
        <c:crosses val="autoZero"/>
        <c:auto val="1"/>
        <c:lblOffset val="100"/>
        <c:baseTimeUnit val="years"/>
      </c:dateAx>
      <c:valAx>
        <c:axId val="14994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94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B45-49AA-9D09-D19A74D711F3}"/>
            </c:ext>
          </c:extLst>
        </c:ser>
        <c:dLbls>
          <c:showLegendKey val="0"/>
          <c:showVal val="0"/>
          <c:showCatName val="0"/>
          <c:showSerName val="0"/>
          <c:showPercent val="0"/>
          <c:showBubbleSize val="0"/>
        </c:dLbls>
        <c:gapWidth val="150"/>
        <c:axId val="150111360"/>
        <c:axId val="15011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B45-49AA-9D09-D19A74D711F3}"/>
            </c:ext>
          </c:extLst>
        </c:ser>
        <c:dLbls>
          <c:showLegendKey val="0"/>
          <c:showVal val="0"/>
          <c:showCatName val="0"/>
          <c:showSerName val="0"/>
          <c:showPercent val="0"/>
          <c:showBubbleSize val="0"/>
        </c:dLbls>
        <c:marker val="1"/>
        <c:smooth val="0"/>
        <c:axId val="150111360"/>
        <c:axId val="150113280"/>
      </c:lineChart>
      <c:dateAx>
        <c:axId val="150111360"/>
        <c:scaling>
          <c:orientation val="minMax"/>
        </c:scaling>
        <c:delete val="1"/>
        <c:axPos val="b"/>
        <c:numFmt formatCode="ge" sourceLinked="1"/>
        <c:majorTickMark val="none"/>
        <c:minorTickMark val="none"/>
        <c:tickLblPos val="none"/>
        <c:crossAx val="150113280"/>
        <c:crosses val="autoZero"/>
        <c:auto val="1"/>
        <c:lblOffset val="100"/>
        <c:baseTimeUnit val="years"/>
      </c:dateAx>
      <c:valAx>
        <c:axId val="15011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1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15.62</c:v>
                </c:pt>
                <c:pt idx="1">
                  <c:v>43.39</c:v>
                </c:pt>
                <c:pt idx="2">
                  <c:v>89.65</c:v>
                </c:pt>
                <c:pt idx="3">
                  <c:v>99.49</c:v>
                </c:pt>
                <c:pt idx="4" formatCode="#,##0.00;&quot;△&quot;#,##0.00">
                  <c:v>0</c:v>
                </c:pt>
              </c:numCache>
            </c:numRef>
          </c:val>
          <c:extLst>
            <c:ext xmlns:c16="http://schemas.microsoft.com/office/drawing/2014/chart" uri="{C3380CC4-5D6E-409C-BE32-E72D297353CC}">
              <c16:uniqueId val="{00000000-59A0-4C37-9CDE-0E06F2FBDA67}"/>
            </c:ext>
          </c:extLst>
        </c:ser>
        <c:dLbls>
          <c:showLegendKey val="0"/>
          <c:showVal val="0"/>
          <c:showCatName val="0"/>
          <c:showSerName val="0"/>
          <c:showPercent val="0"/>
          <c:showBubbleSize val="0"/>
        </c:dLbls>
        <c:gapWidth val="150"/>
        <c:axId val="150168704"/>
        <c:axId val="15017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125.99</c:v>
                </c:pt>
                <c:pt idx="1">
                  <c:v>143.69</c:v>
                </c:pt>
                <c:pt idx="2">
                  <c:v>99.89</c:v>
                </c:pt>
                <c:pt idx="3">
                  <c:v>232.81</c:v>
                </c:pt>
                <c:pt idx="4">
                  <c:v>184.13</c:v>
                </c:pt>
              </c:numCache>
            </c:numRef>
          </c:val>
          <c:smooth val="0"/>
          <c:extLst>
            <c:ext xmlns:c16="http://schemas.microsoft.com/office/drawing/2014/chart" uri="{C3380CC4-5D6E-409C-BE32-E72D297353CC}">
              <c16:uniqueId val="{00000001-59A0-4C37-9CDE-0E06F2FBDA67}"/>
            </c:ext>
          </c:extLst>
        </c:ser>
        <c:dLbls>
          <c:showLegendKey val="0"/>
          <c:showVal val="0"/>
          <c:showCatName val="0"/>
          <c:showSerName val="0"/>
          <c:showPercent val="0"/>
          <c:showBubbleSize val="0"/>
        </c:dLbls>
        <c:marker val="1"/>
        <c:smooth val="0"/>
        <c:axId val="150168704"/>
        <c:axId val="150170624"/>
      </c:lineChart>
      <c:dateAx>
        <c:axId val="150168704"/>
        <c:scaling>
          <c:orientation val="minMax"/>
        </c:scaling>
        <c:delete val="1"/>
        <c:axPos val="b"/>
        <c:numFmt formatCode="ge" sourceLinked="1"/>
        <c:majorTickMark val="none"/>
        <c:minorTickMark val="none"/>
        <c:tickLblPos val="none"/>
        <c:crossAx val="150170624"/>
        <c:crosses val="autoZero"/>
        <c:auto val="1"/>
        <c:lblOffset val="100"/>
        <c:baseTimeUnit val="years"/>
      </c:dateAx>
      <c:valAx>
        <c:axId val="15017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6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2185.0100000000002</c:v>
                </c:pt>
                <c:pt idx="1">
                  <c:v>309.68</c:v>
                </c:pt>
                <c:pt idx="2">
                  <c:v>571.84</c:v>
                </c:pt>
                <c:pt idx="3">
                  <c:v>1605.19</c:v>
                </c:pt>
                <c:pt idx="4">
                  <c:v>104.77</c:v>
                </c:pt>
              </c:numCache>
            </c:numRef>
          </c:val>
          <c:extLst>
            <c:ext xmlns:c16="http://schemas.microsoft.com/office/drawing/2014/chart" uri="{C3380CC4-5D6E-409C-BE32-E72D297353CC}">
              <c16:uniqueId val="{00000000-8B5C-4954-B678-0935F4611DC2}"/>
            </c:ext>
          </c:extLst>
        </c:ser>
        <c:dLbls>
          <c:showLegendKey val="0"/>
          <c:showVal val="0"/>
          <c:showCatName val="0"/>
          <c:showSerName val="0"/>
          <c:showPercent val="0"/>
          <c:showBubbleSize val="0"/>
        </c:dLbls>
        <c:gapWidth val="150"/>
        <c:axId val="150188800"/>
        <c:axId val="15019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245.73</c:v>
                </c:pt>
                <c:pt idx="1">
                  <c:v>199.45</c:v>
                </c:pt>
                <c:pt idx="2">
                  <c:v>209.18</c:v>
                </c:pt>
                <c:pt idx="3">
                  <c:v>290.19</c:v>
                </c:pt>
                <c:pt idx="4">
                  <c:v>63.22</c:v>
                </c:pt>
              </c:numCache>
            </c:numRef>
          </c:val>
          <c:smooth val="0"/>
          <c:extLst>
            <c:ext xmlns:c16="http://schemas.microsoft.com/office/drawing/2014/chart" uri="{C3380CC4-5D6E-409C-BE32-E72D297353CC}">
              <c16:uniqueId val="{00000001-8B5C-4954-B678-0935F4611DC2}"/>
            </c:ext>
          </c:extLst>
        </c:ser>
        <c:dLbls>
          <c:showLegendKey val="0"/>
          <c:showVal val="0"/>
          <c:showCatName val="0"/>
          <c:showSerName val="0"/>
          <c:showPercent val="0"/>
          <c:showBubbleSize val="0"/>
        </c:dLbls>
        <c:marker val="1"/>
        <c:smooth val="0"/>
        <c:axId val="150188800"/>
        <c:axId val="150190720"/>
      </c:lineChart>
      <c:dateAx>
        <c:axId val="150188800"/>
        <c:scaling>
          <c:orientation val="minMax"/>
        </c:scaling>
        <c:delete val="1"/>
        <c:axPos val="b"/>
        <c:numFmt formatCode="ge" sourceLinked="1"/>
        <c:majorTickMark val="none"/>
        <c:minorTickMark val="none"/>
        <c:tickLblPos val="none"/>
        <c:crossAx val="150190720"/>
        <c:crosses val="autoZero"/>
        <c:auto val="1"/>
        <c:lblOffset val="100"/>
        <c:baseTimeUnit val="years"/>
      </c:dateAx>
      <c:valAx>
        <c:axId val="15019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8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1518.94</c:v>
                </c:pt>
                <c:pt idx="1">
                  <c:v>1885.54</c:v>
                </c:pt>
                <c:pt idx="2">
                  <c:v>1813.38</c:v>
                </c:pt>
                <c:pt idx="3">
                  <c:v>1498.65</c:v>
                </c:pt>
                <c:pt idx="4">
                  <c:v>1432.41</c:v>
                </c:pt>
              </c:numCache>
            </c:numRef>
          </c:val>
          <c:extLst>
            <c:ext xmlns:c16="http://schemas.microsoft.com/office/drawing/2014/chart" uri="{C3380CC4-5D6E-409C-BE32-E72D297353CC}">
              <c16:uniqueId val="{00000000-CDF7-4C81-927B-D52B6729F555}"/>
            </c:ext>
          </c:extLst>
        </c:ser>
        <c:dLbls>
          <c:showLegendKey val="0"/>
          <c:showVal val="0"/>
          <c:showCatName val="0"/>
          <c:showSerName val="0"/>
          <c:showPercent val="0"/>
          <c:showBubbleSize val="0"/>
        </c:dLbls>
        <c:gapWidth val="150"/>
        <c:axId val="150352256"/>
        <c:axId val="15035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1569.13</c:v>
                </c:pt>
                <c:pt idx="4">
                  <c:v>1436</c:v>
                </c:pt>
              </c:numCache>
            </c:numRef>
          </c:val>
          <c:smooth val="0"/>
          <c:extLst>
            <c:ext xmlns:c16="http://schemas.microsoft.com/office/drawing/2014/chart" uri="{C3380CC4-5D6E-409C-BE32-E72D297353CC}">
              <c16:uniqueId val="{00000001-CDF7-4C81-927B-D52B6729F555}"/>
            </c:ext>
          </c:extLst>
        </c:ser>
        <c:dLbls>
          <c:showLegendKey val="0"/>
          <c:showVal val="0"/>
          <c:showCatName val="0"/>
          <c:showSerName val="0"/>
          <c:showPercent val="0"/>
          <c:showBubbleSize val="0"/>
        </c:dLbls>
        <c:marker val="1"/>
        <c:smooth val="0"/>
        <c:axId val="150352256"/>
        <c:axId val="150354176"/>
      </c:lineChart>
      <c:dateAx>
        <c:axId val="150352256"/>
        <c:scaling>
          <c:orientation val="minMax"/>
        </c:scaling>
        <c:delete val="1"/>
        <c:axPos val="b"/>
        <c:numFmt formatCode="ge" sourceLinked="1"/>
        <c:majorTickMark val="none"/>
        <c:minorTickMark val="none"/>
        <c:tickLblPos val="none"/>
        <c:crossAx val="150354176"/>
        <c:crosses val="autoZero"/>
        <c:auto val="1"/>
        <c:lblOffset val="100"/>
        <c:baseTimeUnit val="years"/>
      </c:dateAx>
      <c:valAx>
        <c:axId val="15035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5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80.209999999999994</c:v>
                </c:pt>
                <c:pt idx="1">
                  <c:v>75.39</c:v>
                </c:pt>
                <c:pt idx="2">
                  <c:v>63.83</c:v>
                </c:pt>
                <c:pt idx="3">
                  <c:v>81.33</c:v>
                </c:pt>
                <c:pt idx="4">
                  <c:v>73.040000000000006</c:v>
                </c:pt>
              </c:numCache>
            </c:numRef>
          </c:val>
          <c:extLst>
            <c:ext xmlns:c16="http://schemas.microsoft.com/office/drawing/2014/chart" uri="{C3380CC4-5D6E-409C-BE32-E72D297353CC}">
              <c16:uniqueId val="{00000000-AB0C-407D-9474-0926C78DD320}"/>
            </c:ext>
          </c:extLst>
        </c:ser>
        <c:dLbls>
          <c:showLegendKey val="0"/>
          <c:showVal val="0"/>
          <c:showCatName val="0"/>
          <c:showSerName val="0"/>
          <c:showPercent val="0"/>
          <c:showBubbleSize val="0"/>
        </c:dLbls>
        <c:gapWidth val="150"/>
        <c:axId val="150380544"/>
        <c:axId val="15038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64.63</c:v>
                </c:pt>
                <c:pt idx="4">
                  <c:v>66.56</c:v>
                </c:pt>
              </c:numCache>
            </c:numRef>
          </c:val>
          <c:smooth val="0"/>
          <c:extLst>
            <c:ext xmlns:c16="http://schemas.microsoft.com/office/drawing/2014/chart" uri="{C3380CC4-5D6E-409C-BE32-E72D297353CC}">
              <c16:uniqueId val="{00000001-AB0C-407D-9474-0926C78DD320}"/>
            </c:ext>
          </c:extLst>
        </c:ser>
        <c:dLbls>
          <c:showLegendKey val="0"/>
          <c:showVal val="0"/>
          <c:showCatName val="0"/>
          <c:showSerName val="0"/>
          <c:showPercent val="0"/>
          <c:showBubbleSize val="0"/>
        </c:dLbls>
        <c:marker val="1"/>
        <c:smooth val="0"/>
        <c:axId val="150380544"/>
        <c:axId val="150382464"/>
      </c:lineChart>
      <c:dateAx>
        <c:axId val="150380544"/>
        <c:scaling>
          <c:orientation val="minMax"/>
        </c:scaling>
        <c:delete val="1"/>
        <c:axPos val="b"/>
        <c:numFmt formatCode="ge" sourceLinked="1"/>
        <c:majorTickMark val="none"/>
        <c:minorTickMark val="none"/>
        <c:tickLblPos val="none"/>
        <c:crossAx val="150382464"/>
        <c:crosses val="autoZero"/>
        <c:auto val="1"/>
        <c:lblOffset val="100"/>
        <c:baseTimeUnit val="years"/>
      </c:dateAx>
      <c:valAx>
        <c:axId val="15038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38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225</c:v>
                </c:pt>
                <c:pt idx="1">
                  <c:v>240.26</c:v>
                </c:pt>
                <c:pt idx="2">
                  <c:v>281.08999999999997</c:v>
                </c:pt>
                <c:pt idx="3">
                  <c:v>219.44</c:v>
                </c:pt>
                <c:pt idx="4">
                  <c:v>242.68</c:v>
                </c:pt>
              </c:numCache>
            </c:numRef>
          </c:val>
          <c:extLst>
            <c:ext xmlns:c16="http://schemas.microsoft.com/office/drawing/2014/chart" uri="{C3380CC4-5D6E-409C-BE32-E72D297353CC}">
              <c16:uniqueId val="{00000000-AB32-4D4A-AD06-520A2E521C12}"/>
            </c:ext>
          </c:extLst>
        </c:ser>
        <c:dLbls>
          <c:showLegendKey val="0"/>
          <c:showVal val="0"/>
          <c:showCatName val="0"/>
          <c:showSerName val="0"/>
          <c:showPercent val="0"/>
          <c:showBubbleSize val="0"/>
        </c:dLbls>
        <c:gapWidth val="150"/>
        <c:axId val="150433792"/>
        <c:axId val="15043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245.75</c:v>
                </c:pt>
                <c:pt idx="4">
                  <c:v>244.29</c:v>
                </c:pt>
              </c:numCache>
            </c:numRef>
          </c:val>
          <c:smooth val="0"/>
          <c:extLst>
            <c:ext xmlns:c16="http://schemas.microsoft.com/office/drawing/2014/chart" uri="{C3380CC4-5D6E-409C-BE32-E72D297353CC}">
              <c16:uniqueId val="{00000001-AB32-4D4A-AD06-520A2E521C12}"/>
            </c:ext>
          </c:extLst>
        </c:ser>
        <c:dLbls>
          <c:showLegendKey val="0"/>
          <c:showVal val="0"/>
          <c:showCatName val="0"/>
          <c:showSerName val="0"/>
          <c:showPercent val="0"/>
          <c:showBubbleSize val="0"/>
        </c:dLbls>
        <c:marker val="1"/>
        <c:smooth val="0"/>
        <c:axId val="150433792"/>
        <c:axId val="150435712"/>
      </c:lineChart>
      <c:dateAx>
        <c:axId val="150433792"/>
        <c:scaling>
          <c:orientation val="minMax"/>
        </c:scaling>
        <c:delete val="1"/>
        <c:axPos val="b"/>
        <c:numFmt formatCode="ge" sourceLinked="1"/>
        <c:majorTickMark val="none"/>
        <c:minorTickMark val="none"/>
        <c:tickLblPos val="none"/>
        <c:crossAx val="150435712"/>
        <c:crosses val="autoZero"/>
        <c:auto val="1"/>
        <c:lblOffset val="100"/>
        <c:baseTimeUnit val="years"/>
      </c:dateAx>
      <c:valAx>
        <c:axId val="15043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43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【99.53】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【154.95】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【59.45】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【21.63】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6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三重県　松阪市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168682</v>
      </c>
      <c r="AM8" s="64"/>
      <c r="AN8" s="64"/>
      <c r="AO8" s="64"/>
      <c r="AP8" s="64"/>
      <c r="AQ8" s="64"/>
      <c r="AR8" s="64"/>
      <c r="AS8" s="64"/>
      <c r="AT8" s="63">
        <f>データ!S6</f>
        <v>623.64</v>
      </c>
      <c r="AU8" s="63"/>
      <c r="AV8" s="63"/>
      <c r="AW8" s="63"/>
      <c r="AX8" s="63"/>
      <c r="AY8" s="63"/>
      <c r="AZ8" s="63"/>
      <c r="BA8" s="63"/>
      <c r="BB8" s="63">
        <f>データ!T6</f>
        <v>270.48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f>データ!N6</f>
        <v>53.43</v>
      </c>
      <c r="J10" s="63"/>
      <c r="K10" s="63"/>
      <c r="L10" s="63"/>
      <c r="M10" s="63"/>
      <c r="N10" s="63"/>
      <c r="O10" s="63"/>
      <c r="P10" s="63">
        <f>データ!O6</f>
        <v>6.03</v>
      </c>
      <c r="Q10" s="63"/>
      <c r="R10" s="63"/>
      <c r="S10" s="63"/>
      <c r="T10" s="63"/>
      <c r="U10" s="63"/>
      <c r="V10" s="63"/>
      <c r="W10" s="63">
        <f>データ!P6</f>
        <v>147.66</v>
      </c>
      <c r="X10" s="63"/>
      <c r="Y10" s="63"/>
      <c r="Z10" s="63"/>
      <c r="AA10" s="63"/>
      <c r="AB10" s="63"/>
      <c r="AC10" s="63"/>
      <c r="AD10" s="64">
        <f>データ!Q6</f>
        <v>3056</v>
      </c>
      <c r="AE10" s="64"/>
      <c r="AF10" s="64"/>
      <c r="AG10" s="64"/>
      <c r="AH10" s="64"/>
      <c r="AI10" s="64"/>
      <c r="AJ10" s="64"/>
      <c r="AK10" s="2"/>
      <c r="AL10" s="64">
        <f>データ!U6</f>
        <v>10148</v>
      </c>
      <c r="AM10" s="64"/>
      <c r="AN10" s="64"/>
      <c r="AO10" s="64"/>
      <c r="AP10" s="64"/>
      <c r="AQ10" s="64"/>
      <c r="AR10" s="64"/>
      <c r="AS10" s="64"/>
      <c r="AT10" s="63">
        <f>データ!V6</f>
        <v>2.11</v>
      </c>
      <c r="AU10" s="63"/>
      <c r="AV10" s="63"/>
      <c r="AW10" s="63"/>
      <c r="AX10" s="63"/>
      <c r="AY10" s="63"/>
      <c r="AZ10" s="63"/>
      <c r="BA10" s="63"/>
      <c r="BB10" s="63">
        <f>データ!W6</f>
        <v>4809.4799999999996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x14ac:dyDescent="0.15"/>
  <cols>
    <col min="2" max="143" width="11.875" customWidth="1"/>
  </cols>
  <sheetData>
    <row r="1" spans="1:147"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x14ac:dyDescent="0.15">
      <c r="A6" s="26" t="s">
        <v>95</v>
      </c>
      <c r="B6" s="31">
        <f>B7</f>
        <v>2014</v>
      </c>
      <c r="C6" s="31">
        <f t="shared" ref="C6:W6" si="3">C7</f>
        <v>242047</v>
      </c>
      <c r="D6" s="31">
        <f t="shared" si="3"/>
        <v>46</v>
      </c>
      <c r="E6" s="31">
        <f t="shared" si="3"/>
        <v>17</v>
      </c>
      <c r="F6" s="31">
        <f t="shared" si="3"/>
        <v>4</v>
      </c>
      <c r="G6" s="31">
        <f t="shared" si="3"/>
        <v>0</v>
      </c>
      <c r="H6" s="31" t="str">
        <f t="shared" si="3"/>
        <v>三重県　松阪市</v>
      </c>
      <c r="I6" s="31" t="str">
        <f t="shared" si="3"/>
        <v>法適用</v>
      </c>
      <c r="J6" s="31" t="str">
        <f t="shared" si="3"/>
        <v>下水道事業</v>
      </c>
      <c r="K6" s="31" t="str">
        <f t="shared" si="3"/>
        <v>特定環境保全公共下水道</v>
      </c>
      <c r="L6" s="31" t="str">
        <f t="shared" si="3"/>
        <v>D2</v>
      </c>
      <c r="M6" s="32" t="str">
        <f t="shared" si="3"/>
        <v>-</v>
      </c>
      <c r="N6" s="32">
        <f t="shared" si="3"/>
        <v>53.43</v>
      </c>
      <c r="O6" s="32">
        <f t="shared" si="3"/>
        <v>6.03</v>
      </c>
      <c r="P6" s="32">
        <f t="shared" si="3"/>
        <v>147.66</v>
      </c>
      <c r="Q6" s="32">
        <f t="shared" si="3"/>
        <v>3056</v>
      </c>
      <c r="R6" s="32">
        <f t="shared" si="3"/>
        <v>168682</v>
      </c>
      <c r="S6" s="32">
        <f t="shared" si="3"/>
        <v>623.64</v>
      </c>
      <c r="T6" s="32">
        <f t="shared" si="3"/>
        <v>270.48</v>
      </c>
      <c r="U6" s="32">
        <f t="shared" si="3"/>
        <v>10148</v>
      </c>
      <c r="V6" s="32">
        <f t="shared" si="3"/>
        <v>2.11</v>
      </c>
      <c r="W6" s="32">
        <f t="shared" si="3"/>
        <v>4809.4799999999996</v>
      </c>
      <c r="X6" s="33">
        <f>IF(X7="",NA(),X7)</f>
        <v>100.96</v>
      </c>
      <c r="Y6" s="33">
        <f t="shared" ref="Y6:AG6" si="4">IF(Y7="",NA(),Y7)</f>
        <v>87.41</v>
      </c>
      <c r="Z6" s="33">
        <f t="shared" si="4"/>
        <v>77.7</v>
      </c>
      <c r="AA6" s="33">
        <f t="shared" si="4"/>
        <v>92.69</v>
      </c>
      <c r="AB6" s="33">
        <f t="shared" si="4"/>
        <v>98.68</v>
      </c>
      <c r="AC6" s="33">
        <f t="shared" si="4"/>
        <v>93.06</v>
      </c>
      <c r="AD6" s="33">
        <f t="shared" si="4"/>
        <v>93.66</v>
      </c>
      <c r="AE6" s="33">
        <f t="shared" si="4"/>
        <v>93.85</v>
      </c>
      <c r="AF6" s="33">
        <f t="shared" si="4"/>
        <v>96.59</v>
      </c>
      <c r="AG6" s="33">
        <f t="shared" si="4"/>
        <v>101.24</v>
      </c>
      <c r="AH6" s="32" t="str">
        <f>IF(AH7="","",IF(AH7="-","【-】","【"&amp;SUBSTITUTE(TEXT(AH7,"#,##0.00"),"-","△")&amp;"】"))</f>
        <v>【99.53】</v>
      </c>
      <c r="AI6" s="33">
        <f>IF(AI7="",NA(),AI7)</f>
        <v>15.62</v>
      </c>
      <c r="AJ6" s="33">
        <f t="shared" ref="AJ6:AR6" si="5">IF(AJ7="",NA(),AJ7)</f>
        <v>43.39</v>
      </c>
      <c r="AK6" s="33">
        <f t="shared" si="5"/>
        <v>89.65</v>
      </c>
      <c r="AL6" s="33">
        <f t="shared" si="5"/>
        <v>99.49</v>
      </c>
      <c r="AM6" s="32">
        <f t="shared" si="5"/>
        <v>0</v>
      </c>
      <c r="AN6" s="33">
        <f t="shared" si="5"/>
        <v>125.99</v>
      </c>
      <c r="AO6" s="33">
        <f t="shared" si="5"/>
        <v>143.69</v>
      </c>
      <c r="AP6" s="33">
        <f t="shared" si="5"/>
        <v>99.89</v>
      </c>
      <c r="AQ6" s="33">
        <f t="shared" si="5"/>
        <v>232.81</v>
      </c>
      <c r="AR6" s="33">
        <f t="shared" si="5"/>
        <v>184.13</v>
      </c>
      <c r="AS6" s="32" t="str">
        <f>IF(AS7="","",IF(AS7="-","【-】","【"&amp;SUBSTITUTE(TEXT(AS7,"#,##0.00"),"-","△")&amp;"】"))</f>
        <v>【154.95】</v>
      </c>
      <c r="AT6" s="33">
        <f>IF(AT7="",NA(),AT7)</f>
        <v>2185.0100000000002</v>
      </c>
      <c r="AU6" s="33">
        <f t="shared" ref="AU6:BC6" si="6">IF(AU7="",NA(),AU7)</f>
        <v>309.68</v>
      </c>
      <c r="AV6" s="33">
        <f t="shared" si="6"/>
        <v>571.84</v>
      </c>
      <c r="AW6" s="33">
        <f t="shared" si="6"/>
        <v>1605.19</v>
      </c>
      <c r="AX6" s="33">
        <f t="shared" si="6"/>
        <v>104.77</v>
      </c>
      <c r="AY6" s="33">
        <f t="shared" si="6"/>
        <v>245.73</v>
      </c>
      <c r="AZ6" s="33">
        <f t="shared" si="6"/>
        <v>199.45</v>
      </c>
      <c r="BA6" s="33">
        <f t="shared" si="6"/>
        <v>209.18</v>
      </c>
      <c r="BB6" s="33">
        <f t="shared" si="6"/>
        <v>290.19</v>
      </c>
      <c r="BC6" s="33">
        <f t="shared" si="6"/>
        <v>63.22</v>
      </c>
      <c r="BD6" s="32" t="str">
        <f>IF(BD7="","",IF(BD7="-","【-】","【"&amp;SUBSTITUTE(TEXT(BD7,"#,##0.00"),"-","△")&amp;"】"))</f>
        <v>【59.45】</v>
      </c>
      <c r="BE6" s="33">
        <f>IF(BE7="",NA(),BE7)</f>
        <v>1518.94</v>
      </c>
      <c r="BF6" s="33">
        <f t="shared" ref="BF6:BN6" si="7">IF(BF7="",NA(),BF7)</f>
        <v>1885.54</v>
      </c>
      <c r="BG6" s="33">
        <f t="shared" si="7"/>
        <v>1813.38</v>
      </c>
      <c r="BH6" s="33">
        <f t="shared" si="7"/>
        <v>1498.65</v>
      </c>
      <c r="BI6" s="33">
        <f t="shared" si="7"/>
        <v>1432.41</v>
      </c>
      <c r="BJ6" s="33">
        <f t="shared" si="7"/>
        <v>1868.17</v>
      </c>
      <c r="BK6" s="33">
        <f t="shared" si="7"/>
        <v>1835.56</v>
      </c>
      <c r="BL6" s="33">
        <f t="shared" si="7"/>
        <v>1716.82</v>
      </c>
      <c r="BM6" s="33">
        <f t="shared" si="7"/>
        <v>1569.13</v>
      </c>
      <c r="BN6" s="33">
        <f t="shared" si="7"/>
        <v>1436</v>
      </c>
      <c r="BO6" s="32" t="str">
        <f>IF(BO7="","",IF(BO7="-","【-】","【"&amp;SUBSTITUTE(TEXT(BO7,"#,##0.00"),"-","△")&amp;"】"))</f>
        <v>【1,479.31】</v>
      </c>
      <c r="BP6" s="33">
        <f>IF(BP7="",NA(),BP7)</f>
        <v>80.209999999999994</v>
      </c>
      <c r="BQ6" s="33">
        <f t="shared" ref="BQ6:BY6" si="8">IF(BQ7="",NA(),BQ7)</f>
        <v>75.39</v>
      </c>
      <c r="BR6" s="33">
        <f t="shared" si="8"/>
        <v>63.83</v>
      </c>
      <c r="BS6" s="33">
        <f t="shared" si="8"/>
        <v>81.33</v>
      </c>
      <c r="BT6" s="33">
        <f t="shared" si="8"/>
        <v>73.040000000000006</v>
      </c>
      <c r="BU6" s="33">
        <f t="shared" si="8"/>
        <v>55.15</v>
      </c>
      <c r="BV6" s="33">
        <f t="shared" si="8"/>
        <v>52.89</v>
      </c>
      <c r="BW6" s="33">
        <f t="shared" si="8"/>
        <v>51.73</v>
      </c>
      <c r="BX6" s="33">
        <f t="shared" si="8"/>
        <v>64.63</v>
      </c>
      <c r="BY6" s="33">
        <f t="shared" si="8"/>
        <v>66.56</v>
      </c>
      <c r="BZ6" s="32" t="str">
        <f>IF(BZ7="","",IF(BZ7="-","【-】","【"&amp;SUBSTITUTE(TEXT(BZ7,"#,##0.00"),"-","△")&amp;"】"))</f>
        <v>【63.50】</v>
      </c>
      <c r="CA6" s="33">
        <f>IF(CA7="",NA(),CA7)</f>
        <v>225</v>
      </c>
      <c r="CB6" s="33">
        <f t="shared" ref="CB6:CJ6" si="9">IF(CB7="",NA(),CB7)</f>
        <v>240.26</v>
      </c>
      <c r="CC6" s="33">
        <f t="shared" si="9"/>
        <v>281.08999999999997</v>
      </c>
      <c r="CD6" s="33">
        <f t="shared" si="9"/>
        <v>219.44</v>
      </c>
      <c r="CE6" s="33">
        <f t="shared" si="9"/>
        <v>242.68</v>
      </c>
      <c r="CF6" s="33">
        <f t="shared" si="9"/>
        <v>283.05</v>
      </c>
      <c r="CG6" s="33">
        <f t="shared" si="9"/>
        <v>300.52</v>
      </c>
      <c r="CH6" s="33">
        <f t="shared" si="9"/>
        <v>310.47000000000003</v>
      </c>
      <c r="CI6" s="33">
        <f t="shared" si="9"/>
        <v>245.75</v>
      </c>
      <c r="CJ6" s="33">
        <f t="shared" si="9"/>
        <v>244.29</v>
      </c>
      <c r="CK6" s="32" t="str">
        <f>IF(CK7="","",IF(CK7="-","【-】","【"&amp;SUBSTITUTE(TEXT(CK7,"#,##0.00"),"-","△")&amp;"】"))</f>
        <v>【253.12】</v>
      </c>
      <c r="CL6" s="33" t="str">
        <f>IF(CL7="",NA(),CL7)</f>
        <v>-</v>
      </c>
      <c r="CM6" s="33" t="str">
        <f t="shared" ref="CM6:CU6" si="10">IF(CM7="",NA(),CM7)</f>
        <v>-</v>
      </c>
      <c r="CN6" s="33" t="str">
        <f t="shared" si="10"/>
        <v>-</v>
      </c>
      <c r="CO6" s="33" t="str">
        <f t="shared" si="10"/>
        <v>-</v>
      </c>
      <c r="CP6" s="33" t="str">
        <f t="shared" si="10"/>
        <v>-</v>
      </c>
      <c r="CQ6" s="33">
        <f t="shared" si="10"/>
        <v>36.18</v>
      </c>
      <c r="CR6" s="33">
        <f t="shared" si="10"/>
        <v>36.799999999999997</v>
      </c>
      <c r="CS6" s="33">
        <f t="shared" si="10"/>
        <v>36.67</v>
      </c>
      <c r="CT6" s="33">
        <f t="shared" si="10"/>
        <v>43.65</v>
      </c>
      <c r="CU6" s="33">
        <f t="shared" si="10"/>
        <v>43.58</v>
      </c>
      <c r="CV6" s="32" t="str">
        <f>IF(CV7="","",IF(CV7="-","【-】","【"&amp;SUBSTITUTE(TEXT(CV7,"#,##0.00"),"-","△")&amp;"】"))</f>
        <v>【41.06】</v>
      </c>
      <c r="CW6" s="33">
        <f>IF(CW7="",NA(),CW7)</f>
        <v>91.27</v>
      </c>
      <c r="CX6" s="33">
        <f t="shared" ref="CX6:DF6" si="11">IF(CX7="",NA(),CX7)</f>
        <v>89.05</v>
      </c>
      <c r="CY6" s="33">
        <f t="shared" si="11"/>
        <v>88.75</v>
      </c>
      <c r="CZ6" s="33">
        <f t="shared" si="11"/>
        <v>88.92</v>
      </c>
      <c r="DA6" s="33">
        <f t="shared" si="11"/>
        <v>87.03</v>
      </c>
      <c r="DB6" s="33">
        <f t="shared" si="11"/>
        <v>72.14</v>
      </c>
      <c r="DC6" s="33">
        <f t="shared" si="11"/>
        <v>71.62</v>
      </c>
      <c r="DD6" s="33">
        <f t="shared" si="11"/>
        <v>71.239999999999995</v>
      </c>
      <c r="DE6" s="33">
        <f t="shared" si="11"/>
        <v>82.2</v>
      </c>
      <c r="DF6" s="33">
        <f t="shared" si="11"/>
        <v>82.35</v>
      </c>
      <c r="DG6" s="32" t="str">
        <f>IF(DG7="","",IF(DG7="-","【-】","【"&amp;SUBSTITUTE(TEXT(DG7,"#,##0.00"),"-","△")&amp;"】"))</f>
        <v>【80.39】</v>
      </c>
      <c r="DH6" s="33">
        <f>IF(DH7="",NA(),DH7)</f>
        <v>6.15</v>
      </c>
      <c r="DI6" s="33">
        <f t="shared" ref="DI6:DQ6" si="12">IF(DI7="",NA(),DI7)</f>
        <v>7.04</v>
      </c>
      <c r="DJ6" s="33">
        <f t="shared" si="12"/>
        <v>7.98</v>
      </c>
      <c r="DK6" s="33">
        <f t="shared" si="12"/>
        <v>8.92</v>
      </c>
      <c r="DL6" s="33">
        <f t="shared" si="12"/>
        <v>16.239999999999998</v>
      </c>
      <c r="DM6" s="33">
        <f t="shared" si="12"/>
        <v>7.84</v>
      </c>
      <c r="DN6" s="33">
        <f t="shared" si="12"/>
        <v>7.58</v>
      </c>
      <c r="DO6" s="33">
        <f t="shared" si="12"/>
        <v>6.5</v>
      </c>
      <c r="DP6" s="33">
        <f t="shared" si="12"/>
        <v>13.6</v>
      </c>
      <c r="DQ6" s="33">
        <f t="shared" si="12"/>
        <v>22.34</v>
      </c>
      <c r="DR6" s="32" t="str">
        <f>IF(DR7="","",IF(DR7="-","【-】","【"&amp;SUBSTITUTE(TEXT(DR7,"#,##0.00"),"-","△")&amp;"】"))</f>
        <v>【21.63】</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【0.00】</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0.05</v>
      </c>
      <c r="EM6" s="33">
        <f t="shared" si="14"/>
        <v>0.04</v>
      </c>
      <c r="EN6" s="32" t="str">
        <f>IF(EN7="","",IF(EN7="-","【-】","【"&amp;SUBSTITUTE(TEXT(EN7,"#,##0.00"),"-","△")&amp;"】"))</f>
        <v>【0.05】</v>
      </c>
    </row>
    <row r="7" spans="1:147" s="34" customFormat="1" x14ac:dyDescent="0.15">
      <c r="A7" s="26"/>
      <c r="B7" s="35">
        <v>2014</v>
      </c>
      <c r="C7" s="35">
        <v>242047</v>
      </c>
      <c r="D7" s="35">
        <v>46</v>
      </c>
      <c r="E7" s="35">
        <v>17</v>
      </c>
      <c r="F7" s="35">
        <v>4</v>
      </c>
      <c r="G7" s="35">
        <v>0</v>
      </c>
      <c r="H7" s="35" t="s">
        <v>96</v>
      </c>
      <c r="I7" s="35" t="s">
        <v>97</v>
      </c>
      <c r="J7" s="35" t="s">
        <v>98</v>
      </c>
      <c r="K7" s="35" t="s">
        <v>99</v>
      </c>
      <c r="L7" s="35" t="s">
        <v>100</v>
      </c>
      <c r="M7" s="36" t="s">
        <v>101</v>
      </c>
      <c r="N7" s="36">
        <v>53.43</v>
      </c>
      <c r="O7" s="36">
        <v>6.03</v>
      </c>
      <c r="P7" s="36">
        <v>147.66</v>
      </c>
      <c r="Q7" s="36">
        <v>3056</v>
      </c>
      <c r="R7" s="36">
        <v>168682</v>
      </c>
      <c r="S7" s="36">
        <v>623.64</v>
      </c>
      <c r="T7" s="36">
        <v>270.48</v>
      </c>
      <c r="U7" s="36">
        <v>10148</v>
      </c>
      <c r="V7" s="36">
        <v>2.11</v>
      </c>
      <c r="W7" s="36">
        <v>4809.4799999999996</v>
      </c>
      <c r="X7" s="36">
        <v>100.96</v>
      </c>
      <c r="Y7" s="36">
        <v>87.41</v>
      </c>
      <c r="Z7" s="36">
        <v>77.7</v>
      </c>
      <c r="AA7" s="36">
        <v>92.69</v>
      </c>
      <c r="AB7" s="36">
        <v>98.68</v>
      </c>
      <c r="AC7" s="36">
        <v>93.06</v>
      </c>
      <c r="AD7" s="36">
        <v>93.66</v>
      </c>
      <c r="AE7" s="36">
        <v>93.85</v>
      </c>
      <c r="AF7" s="36">
        <v>96.59</v>
      </c>
      <c r="AG7" s="36">
        <v>101.24</v>
      </c>
      <c r="AH7" s="36">
        <v>99.53</v>
      </c>
      <c r="AI7" s="36">
        <v>15.62</v>
      </c>
      <c r="AJ7" s="36">
        <v>43.39</v>
      </c>
      <c r="AK7" s="36">
        <v>89.65</v>
      </c>
      <c r="AL7" s="36">
        <v>99.49</v>
      </c>
      <c r="AM7" s="36">
        <v>0</v>
      </c>
      <c r="AN7" s="36">
        <v>125.99</v>
      </c>
      <c r="AO7" s="36">
        <v>143.69</v>
      </c>
      <c r="AP7" s="36">
        <v>99.89</v>
      </c>
      <c r="AQ7" s="36">
        <v>232.81</v>
      </c>
      <c r="AR7" s="36">
        <v>184.13</v>
      </c>
      <c r="AS7" s="36">
        <v>154.94999999999999</v>
      </c>
      <c r="AT7" s="36">
        <v>2185.0100000000002</v>
      </c>
      <c r="AU7" s="36">
        <v>309.68</v>
      </c>
      <c r="AV7" s="36">
        <v>571.84</v>
      </c>
      <c r="AW7" s="36">
        <v>1605.19</v>
      </c>
      <c r="AX7" s="36">
        <v>104.77</v>
      </c>
      <c r="AY7" s="36">
        <v>245.73</v>
      </c>
      <c r="AZ7" s="36">
        <v>199.45</v>
      </c>
      <c r="BA7" s="36">
        <v>209.18</v>
      </c>
      <c r="BB7" s="36">
        <v>290.19</v>
      </c>
      <c r="BC7" s="36">
        <v>63.22</v>
      </c>
      <c r="BD7" s="36">
        <v>59.45</v>
      </c>
      <c r="BE7" s="36">
        <v>1518.94</v>
      </c>
      <c r="BF7" s="36">
        <v>1885.54</v>
      </c>
      <c r="BG7" s="36">
        <v>1813.38</v>
      </c>
      <c r="BH7" s="36">
        <v>1498.65</v>
      </c>
      <c r="BI7" s="36">
        <v>1432.41</v>
      </c>
      <c r="BJ7" s="36">
        <v>1868.17</v>
      </c>
      <c r="BK7" s="36">
        <v>1835.56</v>
      </c>
      <c r="BL7" s="36">
        <v>1716.82</v>
      </c>
      <c r="BM7" s="36">
        <v>1569.13</v>
      </c>
      <c r="BN7" s="36">
        <v>1436</v>
      </c>
      <c r="BO7" s="36">
        <v>1479.31</v>
      </c>
      <c r="BP7" s="36">
        <v>80.209999999999994</v>
      </c>
      <c r="BQ7" s="36">
        <v>75.39</v>
      </c>
      <c r="BR7" s="36">
        <v>63.83</v>
      </c>
      <c r="BS7" s="36">
        <v>81.33</v>
      </c>
      <c r="BT7" s="36">
        <v>73.040000000000006</v>
      </c>
      <c r="BU7" s="36">
        <v>55.15</v>
      </c>
      <c r="BV7" s="36">
        <v>52.89</v>
      </c>
      <c r="BW7" s="36">
        <v>51.73</v>
      </c>
      <c r="BX7" s="36">
        <v>64.63</v>
      </c>
      <c r="BY7" s="36">
        <v>66.56</v>
      </c>
      <c r="BZ7" s="36">
        <v>63.5</v>
      </c>
      <c r="CA7" s="36">
        <v>225</v>
      </c>
      <c r="CB7" s="36">
        <v>240.26</v>
      </c>
      <c r="CC7" s="36">
        <v>281.08999999999997</v>
      </c>
      <c r="CD7" s="36">
        <v>219.44</v>
      </c>
      <c r="CE7" s="36">
        <v>242.68</v>
      </c>
      <c r="CF7" s="36">
        <v>283.05</v>
      </c>
      <c r="CG7" s="36">
        <v>300.52</v>
      </c>
      <c r="CH7" s="36">
        <v>310.47000000000003</v>
      </c>
      <c r="CI7" s="36">
        <v>245.75</v>
      </c>
      <c r="CJ7" s="36">
        <v>244.29</v>
      </c>
      <c r="CK7" s="36">
        <v>253.12</v>
      </c>
      <c r="CL7" s="36" t="s">
        <v>101</v>
      </c>
      <c r="CM7" s="36" t="s">
        <v>101</v>
      </c>
      <c r="CN7" s="36" t="s">
        <v>101</v>
      </c>
      <c r="CO7" s="36" t="s">
        <v>101</v>
      </c>
      <c r="CP7" s="36" t="s">
        <v>101</v>
      </c>
      <c r="CQ7" s="36">
        <v>36.18</v>
      </c>
      <c r="CR7" s="36">
        <v>36.799999999999997</v>
      </c>
      <c r="CS7" s="36">
        <v>36.67</v>
      </c>
      <c r="CT7" s="36">
        <v>43.65</v>
      </c>
      <c r="CU7" s="36">
        <v>43.58</v>
      </c>
      <c r="CV7" s="36">
        <v>41.06</v>
      </c>
      <c r="CW7" s="36">
        <v>91.27</v>
      </c>
      <c r="CX7" s="36">
        <v>89.05</v>
      </c>
      <c r="CY7" s="36">
        <v>88.75</v>
      </c>
      <c r="CZ7" s="36">
        <v>88.92</v>
      </c>
      <c r="DA7" s="36">
        <v>87.03</v>
      </c>
      <c r="DB7" s="36">
        <v>72.14</v>
      </c>
      <c r="DC7" s="36">
        <v>71.62</v>
      </c>
      <c r="DD7" s="36">
        <v>71.239999999999995</v>
      </c>
      <c r="DE7" s="36">
        <v>82.2</v>
      </c>
      <c r="DF7" s="36">
        <v>82.35</v>
      </c>
      <c r="DG7" s="36">
        <v>80.39</v>
      </c>
      <c r="DH7" s="36">
        <v>6.15</v>
      </c>
      <c r="DI7" s="36">
        <v>7.04</v>
      </c>
      <c r="DJ7" s="36">
        <v>7.98</v>
      </c>
      <c r="DK7" s="36">
        <v>8.92</v>
      </c>
      <c r="DL7" s="36">
        <v>16.239999999999998</v>
      </c>
      <c r="DM7" s="36">
        <v>7.84</v>
      </c>
      <c r="DN7" s="36">
        <v>7.58</v>
      </c>
      <c r="DO7" s="36">
        <v>6.5</v>
      </c>
      <c r="DP7" s="36">
        <v>13.6</v>
      </c>
      <c r="DQ7" s="36">
        <v>22.34</v>
      </c>
      <c r="DR7" s="36">
        <v>21.63</v>
      </c>
      <c r="DS7" s="36">
        <v>0</v>
      </c>
      <c r="DT7" s="36">
        <v>0</v>
      </c>
      <c r="DU7" s="36">
        <v>0</v>
      </c>
      <c r="DV7" s="36">
        <v>0</v>
      </c>
      <c r="DW7" s="36">
        <v>0</v>
      </c>
      <c r="DX7" s="36">
        <v>0</v>
      </c>
      <c r="DY7" s="36">
        <v>0</v>
      </c>
      <c r="DZ7" s="36">
        <v>0</v>
      </c>
      <c r="EA7" s="36">
        <v>0</v>
      </c>
      <c r="EB7" s="36">
        <v>0</v>
      </c>
      <c r="EC7" s="36">
        <v>0</v>
      </c>
      <c r="ED7" s="36">
        <v>0</v>
      </c>
      <c r="EE7" s="36">
        <v>0</v>
      </c>
      <c r="EF7" s="36">
        <v>0</v>
      </c>
      <c r="EG7" s="36">
        <v>0</v>
      </c>
      <c r="EH7" s="36">
        <v>0</v>
      </c>
      <c r="EI7" s="36">
        <v>0.05</v>
      </c>
      <c r="EJ7" s="36">
        <v>0.05</v>
      </c>
      <c r="EK7" s="36">
        <v>0.05</v>
      </c>
      <c r="EL7" s="36">
        <v>0.05</v>
      </c>
      <c r="EM7" s="36">
        <v>0.04</v>
      </c>
      <c r="EN7" s="36">
        <v>0.05</v>
      </c>
    </row>
    <row r="8" spans="1:147"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x14ac:dyDescent="0.15">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x14ac:dyDescent="0.15">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2016-02-12T05:23:31Z</cp:lastPrinted>
  <dcterms:created xsi:type="dcterms:W3CDTF">2016-02-03T07:47:22Z</dcterms:created>
  <dcterms:modified xsi:type="dcterms:W3CDTF">2016-02-12T05:23:34Z</dcterms:modified>
  <cp:category/>
</cp:coreProperties>
</file>