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5" windowWidth="14940" windowHeight="786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<sst xmlns="http://schemas.openxmlformats.org/spreadsheetml/2006/main" count="218" uniqueCount="108">
  <si>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</si>
  <si>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</si>
  <si>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</si>
  <si>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</si>
  <si>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</si>
  <si>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</si>
  <si>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</si>
  <si>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</si>
  <si>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</si>
  <si>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</si>
  <si>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</si>
  <si>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</si>
  <si>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</si>
  <si>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</si>
  <si>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</si>
  <si>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</si>
  <si>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</si>
  <si>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</si>
  <si>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</si>
  <si>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</si>
  <si>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</si>
  <si>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</si>
  <si>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</si>
  <si>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</si>
  <si>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</si>
  <si>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</si>
  <si>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</si>
  <si>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</si>
  <si>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</si>
  <si>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</si>
  <si>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</si>
  <si>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</si>
  <si>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</si>
  <si>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</si>
  <si>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</si>
  <si>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</si>
  <si>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</si>
  <si>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</si>
  <si>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</si>
  <si>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</si>
  <si>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</si>
  <si>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</si>
  <si>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</si>
  <si>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</si>
  <si>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</si>
  <si>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</si>
  <si>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</si>
  <si>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</si>
  <si>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</si>
  <si>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</si>
  <si>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</si>
  <si>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</si>
  <si>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</si>
  <si>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</si>
  <si>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</si>
  <si>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</si>
  <si>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</si>
  <si>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</si>
  <si>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</si>
  <si>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</si>
  <si>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</si>
  <si>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</si>
  <si>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</si>
  <si>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</si>
  <si>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</si>
  <si>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</si>
  <si>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</si>
  <si>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</si>
  <si>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</si>
  <si>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</si>
  <si>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</si>
  <si>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</si>
  <si>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</si>
  <si>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</si>
  <si>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</si>
  <si>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</si>
  <si>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</si>
  <si>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</si>
  <si>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</si>
  <si>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</si>
  <si>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</si>
  <si>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</si>
  <si>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</si>
  <si>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</si>
  <si>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</si>
  <si>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</si>
  <si>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</si>
  <si>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</si>
  <si>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</si>
  <si>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</si>
  <si>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</si>
  <si>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</si>
  <si>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</si>
  <si>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熊野市</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</si>
  <si>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</si>
  <si>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</si>
  <si>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</si>
  <si>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</si>
  <si>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</si>
  <si>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</si>
  <si>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</si>
  <si>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</si>
  <si>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</si>
  <si>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</si>
  <si>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</si>
  <si>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更新率が0％になっているのは、紀和地区の水道施設が西部簡易水道の一部を除き、平成15年以降に整備しているため、ここ5年間管路の更新していないことによります。
　</t>
    <rPh sb="16" eb="18">
      <t>キワ</t>
    </rPh>
    <rPh sb="18" eb="20">
      <t>チク</t>
    </rPh>
    <rPh sb="21" eb="23">
      <t>スイドウ</t>
    </rPh>
    <rPh sb="23" eb="25">
      <t>シセツ</t>
    </rPh>
    <rPh sb="26" eb="28">
      <t>セイブ</t>
    </rPh>
    <rPh sb="28" eb="30">
      <t>カンイ</t>
    </rPh>
    <rPh sb="30" eb="32">
      <t>スイドウ</t>
    </rPh>
    <rPh sb="33" eb="35">
      <t>イチブ</t>
    </rPh>
    <rPh sb="36" eb="37">
      <t>ノゾ</t>
    </rPh>
    <rPh sb="39" eb="41">
      <t>ヘイセイ</t>
    </rPh>
    <rPh sb="43" eb="46">
      <t>ネンイコウ</t>
    </rPh>
    <rPh sb="59" eb="61">
      <t>ネンカン</t>
    </rPh>
    <rPh sb="61" eb="63">
      <t>カンロ</t>
    </rPh>
    <rPh sb="64" eb="66">
      <t>コウシン</t>
    </rPh>
    <phoneticPr fontId="4"/>
  </si>
  <si>
    <r>
      <rPr>
        <b/>
        <sz val="11"/>
        <color theme="1"/>
        <rFont val="ＭＳ ゴシック"/>
        <family val="3"/>
        <charset val="128"/>
      </rPr>
      <t>①収益的収支比率について</t>
    </r>
    <r>
      <rPr>
        <sz val="11"/>
        <color theme="1"/>
        <rFont val="ＭＳ ゴシック"/>
        <family val="3"/>
        <charset val="128"/>
      </rPr>
      <t xml:space="preserve">
　5年間平均が41.32％と紀和水道の単年度収支が大幅な赤字であることが分かります。
　類似団体のほぼ2分の1という低い数値です。
</t>
    </r>
    <r>
      <rPr>
        <b/>
        <sz val="11"/>
        <color theme="1"/>
        <rFont val="ＭＳ ゴシック"/>
        <family val="3"/>
        <charset val="128"/>
      </rPr>
      <t>④企業債残高対給水収益比率について</t>
    </r>
    <r>
      <rPr>
        <sz val="11"/>
        <color theme="1"/>
        <rFont val="ＭＳ ゴシック"/>
        <family val="3"/>
        <charset val="128"/>
      </rPr>
      <t xml:space="preserve">
　この指標は、給水収益に対する地方債残高の割合を示すもので、全国平均の約3倍、類似団体でも約2倍と高くなっています。
</t>
    </r>
    <r>
      <rPr>
        <b/>
        <sz val="11"/>
        <color theme="1"/>
        <rFont val="ＭＳ ゴシック"/>
        <family val="3"/>
        <charset val="128"/>
      </rPr>
      <t>⑤料金回収率について</t>
    </r>
    <r>
      <rPr>
        <sz val="11"/>
        <color theme="1"/>
        <rFont val="ＭＳ ゴシック"/>
        <family val="3"/>
        <charset val="128"/>
      </rPr>
      <t xml:space="preserve">
　5年間の平均が、18.48％と類似団体の31.41％の2分の1以下になっています。これは、水道料金収入が類似団体の2分の1以下であることを示しています。
</t>
    </r>
    <r>
      <rPr>
        <b/>
        <sz val="11"/>
        <color theme="1"/>
        <rFont val="ＭＳ ゴシック"/>
        <family val="3"/>
        <charset val="128"/>
      </rPr>
      <t>⑥給水原価について
　</t>
    </r>
    <r>
      <rPr>
        <sz val="11"/>
        <color theme="1"/>
        <rFont val="ＭＳ ゴシック"/>
        <family val="3"/>
        <charset val="128"/>
      </rPr>
      <t xml:space="preserve">全国平均より約70円高いが、類似団体とはほぼ同額で26年度は、約200円安くなっています。
　これは、給水原価が妥当なものであることを示しています。また、地方債償還額も給水原価に含まれることから、紀和水道の地方債借入額が他団体と比較して決して大きなものでないことが分かります。
</t>
    </r>
    <r>
      <rPr>
        <b/>
        <sz val="11"/>
        <color theme="1"/>
        <rFont val="ＭＳ ゴシック"/>
        <family val="3"/>
        <charset val="128"/>
      </rPr>
      <t>⑦施設利用率について
　</t>
    </r>
    <r>
      <rPr>
        <sz val="11"/>
        <color theme="1"/>
        <rFont val="ＭＳ ゴシック"/>
        <family val="3"/>
        <charset val="128"/>
      </rPr>
      <t xml:space="preserve">近年減少傾向にあります。この要因は、人口減少によるものと考えられます。無駄のない浄水場管理がされていることが分かります。
</t>
    </r>
    <r>
      <rPr>
        <b/>
        <sz val="11"/>
        <color theme="1"/>
        <rFont val="ＭＳ ゴシック"/>
        <family val="3"/>
        <charset val="128"/>
      </rPr>
      <t>⑧有収率について
　</t>
    </r>
    <r>
      <rPr>
        <sz val="11"/>
        <color theme="1"/>
        <rFont val="ＭＳ ゴシック"/>
        <family val="3"/>
        <charset val="128"/>
      </rPr>
      <t xml:space="preserve">全国平均、類似団体と比較してかなり高い数値となっており、作り出した水が有効に利用されていることが分かります。
</t>
    </r>
    <rPh sb="1" eb="4">
      <t>シュウエキテキ</t>
    </rPh>
    <rPh sb="4" eb="6">
      <t>シュウシ</t>
    </rPh>
    <rPh sb="6" eb="8">
      <t>ヒリツ</t>
    </rPh>
    <rPh sb="100" eb="102">
      <t>シヒョウ</t>
    </rPh>
    <rPh sb="104" eb="106">
      <t>キュウスイ</t>
    </rPh>
    <rPh sb="106" eb="108">
      <t>シュウエキ</t>
    </rPh>
    <rPh sb="109" eb="110">
      <t>タイ</t>
    </rPh>
    <rPh sb="112" eb="114">
      <t>チホウ</t>
    </rPh>
    <rPh sb="114" eb="115">
      <t>サイ</t>
    </rPh>
    <rPh sb="115" eb="117">
      <t>ザンダカ</t>
    </rPh>
    <rPh sb="118" eb="120">
      <t>ワリアイ</t>
    </rPh>
    <rPh sb="121" eb="122">
      <t>シメ</t>
    </rPh>
    <rPh sb="127" eb="129">
      <t>ゼンコク</t>
    </rPh>
    <rPh sb="129" eb="131">
      <t>ヘイキン</t>
    </rPh>
    <rPh sb="132" eb="133">
      <t>ヤク</t>
    </rPh>
    <rPh sb="134" eb="135">
      <t>バイ</t>
    </rPh>
    <rPh sb="136" eb="138">
      <t>ルイジ</t>
    </rPh>
    <rPh sb="138" eb="140">
      <t>ダンタイ</t>
    </rPh>
    <rPh sb="142" eb="143">
      <t>ヤク</t>
    </rPh>
    <rPh sb="144" eb="145">
      <t>バイ</t>
    </rPh>
    <rPh sb="146" eb="147">
      <t>タカ</t>
    </rPh>
    <rPh sb="157" eb="159">
      <t>リョウキン</t>
    </rPh>
    <rPh sb="159" eb="161">
      <t>カイシュウ</t>
    </rPh>
    <rPh sb="161" eb="162">
      <t>リツ</t>
    </rPh>
    <rPh sb="169" eb="171">
      <t>ネンカン</t>
    </rPh>
    <rPh sb="172" eb="174">
      <t>ヘイキン</t>
    </rPh>
    <rPh sb="183" eb="185">
      <t>ルイジ</t>
    </rPh>
    <rPh sb="185" eb="187">
      <t>ダンタイ</t>
    </rPh>
    <rPh sb="196" eb="197">
      <t>ブン</t>
    </rPh>
    <rPh sb="199" eb="201">
      <t>イカ</t>
    </rPh>
    <rPh sb="256" eb="258">
      <t>ゼンコク</t>
    </rPh>
    <rPh sb="258" eb="260">
      <t>ヘイキン</t>
    </rPh>
    <rPh sb="262" eb="263">
      <t>ヤク</t>
    </rPh>
    <rPh sb="265" eb="266">
      <t>エン</t>
    </rPh>
    <rPh sb="266" eb="267">
      <t>タカ</t>
    </rPh>
    <rPh sb="270" eb="272">
      <t>ルイジ</t>
    </rPh>
    <rPh sb="272" eb="274">
      <t>ダンタイ</t>
    </rPh>
    <rPh sb="278" eb="280">
      <t>ドウガク</t>
    </rPh>
    <rPh sb="283" eb="285">
      <t>ネンド</t>
    </rPh>
    <rPh sb="287" eb="288">
      <t>ヤク</t>
    </rPh>
    <rPh sb="291" eb="292">
      <t>エン</t>
    </rPh>
    <rPh sb="292" eb="293">
      <t>ヤス</t>
    </rPh>
    <rPh sb="307" eb="309">
      <t>キュウスイ</t>
    </rPh>
    <rPh sb="333" eb="336">
      <t>チホウサイ</t>
    </rPh>
    <rPh sb="336" eb="338">
      <t>ショウカン</t>
    </rPh>
    <rPh sb="338" eb="339">
      <t>ガク</t>
    </rPh>
    <rPh sb="340" eb="342">
      <t>キュウスイ</t>
    </rPh>
    <rPh sb="342" eb="344">
      <t>ゲンカ</t>
    </rPh>
    <rPh sb="345" eb="346">
      <t>フク</t>
    </rPh>
    <rPh sb="354" eb="356">
      <t>キワ</t>
    </rPh>
    <rPh sb="356" eb="358">
      <t>スイドウ</t>
    </rPh>
    <rPh sb="359" eb="362">
      <t>チホウサイ</t>
    </rPh>
    <rPh sb="362" eb="364">
      <t>カリイレ</t>
    </rPh>
    <rPh sb="364" eb="365">
      <t>ガク</t>
    </rPh>
    <rPh sb="366" eb="367">
      <t>タ</t>
    </rPh>
    <rPh sb="367" eb="369">
      <t>ダンタイ</t>
    </rPh>
    <rPh sb="370" eb="372">
      <t>ヒカク</t>
    </rPh>
    <rPh sb="374" eb="375">
      <t>ケッ</t>
    </rPh>
    <rPh sb="377" eb="378">
      <t>オオ</t>
    </rPh>
    <rPh sb="388" eb="389">
      <t>ワ</t>
    </rPh>
    <rPh sb="396" eb="398">
      <t>シセツ</t>
    </rPh>
    <rPh sb="398" eb="400">
      <t>リヨウ</t>
    </rPh>
    <rPh sb="400" eb="401">
      <t>リツ</t>
    </rPh>
    <rPh sb="407" eb="409">
      <t>キンネン</t>
    </rPh>
    <rPh sb="409" eb="411">
      <t>ゲンショウ</t>
    </rPh>
    <rPh sb="411" eb="413">
      <t>ケイコウ</t>
    </rPh>
    <rPh sb="421" eb="423">
      <t>ヨウイン</t>
    </rPh>
    <rPh sb="435" eb="436">
      <t>カンガ</t>
    </rPh>
    <rPh sb="442" eb="444">
      <t>ムダ</t>
    </rPh>
    <rPh sb="447" eb="450">
      <t>ジョウスイジョウ</t>
    </rPh>
    <rPh sb="450" eb="452">
      <t>カンリ</t>
    </rPh>
    <rPh sb="461" eb="462">
      <t>ワ</t>
    </rPh>
    <rPh sb="526" eb="527">
      <t>ワ</t>
    </rPh>
    <phoneticPr fontId="4"/>
  </si>
  <si>
    <r>
      <rPr>
        <b/>
        <sz val="11"/>
        <color theme="1"/>
        <rFont val="ＭＳ ゴシック"/>
        <family val="3"/>
        <charset val="128"/>
      </rPr>
      <t>1.経営の健全性・効率性について</t>
    </r>
    <r>
      <rPr>
        <sz val="11"/>
        <color theme="1"/>
        <rFont val="ＭＳ ゴシック"/>
        <family val="3"/>
        <charset val="128"/>
      </rPr>
      <t xml:space="preserve">　
　①、④、⑤のグラフから、厳しい経営状態にあることが分かります。類似団体と比較して安い水道料金であることが、主要因であると判断できます。一方、⑥、⑦、⑧のグラフから、効率のよい維持管理と妥当な支出であることが分かります。
　このことから、紀和地区水道事業は、効率よく運営されているものの、健全な経営には一層の改善が必要な状態にあると言えます。
　今後も経営分析を行い、料金改定など必要な措置を講じることが必要です。
</t>
    </r>
    <r>
      <rPr>
        <b/>
        <sz val="11"/>
        <color theme="1"/>
        <rFont val="ＭＳ ゴシック"/>
        <family val="3"/>
        <charset val="128"/>
      </rPr>
      <t>2.老朽化の状況について</t>
    </r>
    <r>
      <rPr>
        <sz val="11"/>
        <color theme="1"/>
        <rFont val="ＭＳ ゴシック"/>
        <family val="3"/>
        <charset val="128"/>
      </rPr>
      <t xml:space="preserve">
西部簡易水道の一部で昭和50年代に布設された水道管がまもなく耐用年数を超え、更新が必要となってきます。更新費用が水道料金として住民負担となるので、無理のない更新計画の策定が必要です。
</t>
    </r>
    <rPh sb="2" eb="4">
      <t>ケイエイ</t>
    </rPh>
    <rPh sb="5" eb="8">
      <t>ケンゼンセイ</t>
    </rPh>
    <rPh sb="9" eb="12">
      <t>コウリツセイ</t>
    </rPh>
    <rPh sb="50" eb="52">
      <t>ルイジ</t>
    </rPh>
    <rPh sb="52" eb="54">
      <t>ダンタイ</t>
    </rPh>
    <rPh sb="55" eb="57">
      <t>ヒカク</t>
    </rPh>
    <rPh sb="59" eb="60">
      <t>ヤス</t>
    </rPh>
    <rPh sb="61" eb="63">
      <t>スイドウ</t>
    </rPh>
    <rPh sb="63" eb="65">
      <t>リョウキン</t>
    </rPh>
    <rPh sb="72" eb="75">
      <t>シュヨウイン</t>
    </rPh>
    <rPh sb="79" eb="81">
      <t>ハンダン</t>
    </rPh>
    <rPh sb="101" eb="103">
      <t>コウリツ</t>
    </rPh>
    <rPh sb="106" eb="108">
      <t>イジ</t>
    </rPh>
    <rPh sb="108" eb="110">
      <t>カンリ</t>
    </rPh>
    <rPh sb="122" eb="123">
      <t>ワ</t>
    </rPh>
    <rPh sb="137" eb="139">
      <t>キワ</t>
    </rPh>
    <rPh sb="139" eb="141">
      <t>チク</t>
    </rPh>
    <rPh sb="141" eb="143">
      <t>スイドウ</t>
    </rPh>
    <rPh sb="143" eb="145">
      <t>ジギョウ</t>
    </rPh>
    <rPh sb="147" eb="149">
      <t>コウリツ</t>
    </rPh>
    <rPh sb="151" eb="153">
      <t>ウンエイ</t>
    </rPh>
    <rPh sb="162" eb="164">
      <t>ケンゼン</t>
    </rPh>
    <rPh sb="165" eb="167">
      <t>ケイエイ</t>
    </rPh>
    <rPh sb="169" eb="171">
      <t>イッソウ</t>
    </rPh>
    <rPh sb="172" eb="174">
      <t>カイゼン</t>
    </rPh>
    <rPh sb="175" eb="177">
      <t>ヒツヨウ</t>
    </rPh>
    <rPh sb="178" eb="180">
      <t>ジョウタイ</t>
    </rPh>
    <rPh sb="184" eb="185">
      <t>イ</t>
    </rPh>
    <rPh sb="191" eb="193">
      <t>コンゴ</t>
    </rPh>
    <rPh sb="194" eb="196">
      <t>ケイエイ</t>
    </rPh>
    <rPh sb="196" eb="198">
      <t>ブンセキ</t>
    </rPh>
    <rPh sb="199" eb="200">
      <t>オコナ</t>
    </rPh>
    <rPh sb="202" eb="204">
      <t>リョウキン</t>
    </rPh>
    <rPh sb="204" eb="206">
      <t>カイテイ</t>
    </rPh>
    <rPh sb="228" eb="231">
      <t>ロウキュウカ</t>
    </rPh>
    <rPh sb="232" eb="234">
      <t>ジョウキョウ</t>
    </rPh>
    <rPh sb="239" eb="241">
      <t>セイブ</t>
    </rPh>
    <rPh sb="241" eb="243">
      <t>カンイ</t>
    </rPh>
    <rPh sb="243" eb="245">
      <t>スイドウ</t>
    </rPh>
    <rPh sb="246" eb="248">
      <t>イチブ</t>
    </rPh>
    <rPh sb="256" eb="258">
      <t>フセツ</t>
    </rPh>
    <rPh sb="261" eb="263">
      <t>スイドウ</t>
    </rPh>
    <rPh sb="263" eb="264">
      <t>カン</t>
    </rPh>
    <rPh sb="302" eb="304">
      <t>ジュウミン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</si>
</sst>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998784"/>
        <c:axId val="8514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0.61</c:v>
                </c:pt>
                <c:pt idx="2">
                  <c:v>0.37</c:v>
                </c:pt>
                <c:pt idx="3">
                  <c:v>0.7</c:v>
                </c:pt>
                <c:pt idx="4">
                  <c:v>0.91</c:v>
                </c:pt>
              </c:numCache>
            </c:numRef>
          </c:val>
          <c:smooth val="0"/>
        </c:ser>
        <c:dLbls>
          <c:showLegendKey val="0"/>
          <c:showVal val="0"/>
          <c:showCatName val="0"/>
          <c:showSerName val="0"/>
          <c:showPercent val="0"/>
          <c:showBubbleSize val="0"/>
        </c:dLbls>
        <c:marker val="1"/>
        <c:smooth val="0"/>
        <c:axId val="84998784"/>
        <c:axId val="85140224"/>
      </c:lineChart>
      <c:dateAx>
        <c:axId val="84998784"/>
        <c:scaling>
          <c:orientation val="minMax"/>
        </c:scaling>
        <c:delete val="1"/>
        <c:axPos val="b"/>
        <c:numFmt formatCode="ge" sourceLinked="1"/>
        <c:majorTickMark val="none"/>
        <c:minorTickMark val="none"/>
        <c:tickLblPos val="none"/>
        <c:crossAx val="85140224"/>
        <c:crosses val="autoZero"/>
        <c:auto val="1"/>
        <c:lblOffset val="100"/>
        <c:baseTimeUnit val="years"/>
      </c:dateAx>
      <c:valAx>
        <c:axId val="8514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9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53.16</c:v>
                </c:pt>
                <c:pt idx="1">
                  <c:v>48.66</c:v>
                </c:pt>
                <c:pt idx="2">
                  <c:v>48.71</c:v>
                </c:pt>
                <c:pt idx="3">
                  <c:v>48.74</c:v>
                </c:pt>
                <c:pt idx="4">
                  <c:v>47.72</c:v>
                </c:pt>
              </c:numCache>
            </c:numRef>
          </c:val>
        </c:ser>
        <c:dLbls>
          <c:showLegendKey val="0"/>
          <c:showVal val="0"/>
          <c:showCatName val="0"/>
          <c:showSerName val="0"/>
          <c:showPercent val="0"/>
          <c:showBubbleSize val="0"/>
        </c:dLbls>
        <c:gapWidth val="150"/>
        <c:axId val="97725440"/>
        <c:axId val="9773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51.56</c:v>
                </c:pt>
                <c:pt idx="1">
                  <c:v>50.66</c:v>
                </c:pt>
                <c:pt idx="2">
                  <c:v>51.11</c:v>
                </c:pt>
                <c:pt idx="3">
                  <c:v>50.49</c:v>
                </c:pt>
                <c:pt idx="4">
                  <c:v>48.36</c:v>
                </c:pt>
              </c:numCache>
            </c:numRef>
          </c:val>
          <c:smooth val="0"/>
        </c:ser>
        <c:dLbls>
          <c:showLegendKey val="0"/>
          <c:showVal val="0"/>
          <c:showCatName val="0"/>
          <c:showSerName val="0"/>
          <c:showPercent val="0"/>
          <c:showBubbleSize val="0"/>
        </c:dLbls>
        <c:marker val="1"/>
        <c:smooth val="0"/>
        <c:axId val="97725440"/>
        <c:axId val="97739904"/>
      </c:lineChart>
      <c:dateAx>
        <c:axId val="97725440"/>
        <c:scaling>
          <c:orientation val="minMax"/>
        </c:scaling>
        <c:delete val="1"/>
        <c:axPos val="b"/>
        <c:numFmt formatCode="ge" sourceLinked="1"/>
        <c:majorTickMark val="none"/>
        <c:minorTickMark val="none"/>
        <c:tickLblPos val="none"/>
        <c:crossAx val="97739904"/>
        <c:crosses val="autoZero"/>
        <c:auto val="1"/>
        <c:lblOffset val="100"/>
        <c:baseTimeUnit val="years"/>
      </c:dateAx>
      <c:valAx>
        <c:axId val="9773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2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96.88</c:v>
                </c:pt>
                <c:pt idx="1">
                  <c:v>96.9</c:v>
                </c:pt>
                <c:pt idx="2">
                  <c:v>96.8</c:v>
                </c:pt>
                <c:pt idx="3">
                  <c:v>96.8</c:v>
                </c:pt>
                <c:pt idx="4">
                  <c:v>96.8</c:v>
                </c:pt>
              </c:numCache>
            </c:numRef>
          </c:val>
        </c:ser>
        <c:dLbls>
          <c:showLegendKey val="0"/>
          <c:showVal val="0"/>
          <c:showCatName val="0"/>
          <c:showSerName val="0"/>
          <c:showPercent val="0"/>
          <c:showBubbleSize val="0"/>
        </c:dLbls>
        <c:gapWidth val="150"/>
        <c:axId val="97782400"/>
        <c:axId val="9778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75.58</c:v>
                </c:pt>
                <c:pt idx="1">
                  <c:v>74.13</c:v>
                </c:pt>
                <c:pt idx="2">
                  <c:v>74.16</c:v>
                </c:pt>
                <c:pt idx="3">
                  <c:v>74.209999999999994</c:v>
                </c:pt>
                <c:pt idx="4">
                  <c:v>75.239999999999995</c:v>
                </c:pt>
              </c:numCache>
            </c:numRef>
          </c:val>
          <c:smooth val="0"/>
        </c:ser>
        <c:dLbls>
          <c:showLegendKey val="0"/>
          <c:showVal val="0"/>
          <c:showCatName val="0"/>
          <c:showSerName val="0"/>
          <c:showPercent val="0"/>
          <c:showBubbleSize val="0"/>
        </c:dLbls>
        <c:marker val="1"/>
        <c:smooth val="0"/>
        <c:axId val="97782400"/>
        <c:axId val="97784576"/>
      </c:lineChart>
      <c:dateAx>
        <c:axId val="97782400"/>
        <c:scaling>
          <c:orientation val="minMax"/>
        </c:scaling>
        <c:delete val="1"/>
        <c:axPos val="b"/>
        <c:numFmt formatCode="ge" sourceLinked="1"/>
        <c:majorTickMark val="none"/>
        <c:minorTickMark val="none"/>
        <c:tickLblPos val="none"/>
        <c:crossAx val="97784576"/>
        <c:crosses val="autoZero"/>
        <c:auto val="1"/>
        <c:lblOffset val="100"/>
        <c:baseTimeUnit val="years"/>
      </c:dateAx>
      <c:valAx>
        <c:axId val="9778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8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43.49</c:v>
                </c:pt>
                <c:pt idx="1">
                  <c:v>46.07</c:v>
                </c:pt>
                <c:pt idx="2">
                  <c:v>37.26</c:v>
                </c:pt>
                <c:pt idx="3">
                  <c:v>40.6</c:v>
                </c:pt>
                <c:pt idx="4">
                  <c:v>39.200000000000003</c:v>
                </c:pt>
              </c:numCache>
            </c:numRef>
          </c:val>
        </c:ser>
        <c:dLbls>
          <c:showLegendKey val="0"/>
          <c:showVal val="0"/>
          <c:showCatName val="0"/>
          <c:showSerName val="0"/>
          <c:showPercent val="0"/>
          <c:showBubbleSize val="0"/>
        </c:dLbls>
        <c:gapWidth val="150"/>
        <c:axId val="85174528"/>
        <c:axId val="8518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71.510000000000005</c:v>
                </c:pt>
                <c:pt idx="1">
                  <c:v>68.61</c:v>
                </c:pt>
                <c:pt idx="2">
                  <c:v>70.760000000000005</c:v>
                </c:pt>
                <c:pt idx="3">
                  <c:v>71.66</c:v>
                </c:pt>
                <c:pt idx="4">
                  <c:v>73.06</c:v>
                </c:pt>
              </c:numCache>
            </c:numRef>
          </c:val>
          <c:smooth val="0"/>
        </c:ser>
        <c:dLbls>
          <c:showLegendKey val="0"/>
          <c:showVal val="0"/>
          <c:showCatName val="0"/>
          <c:showSerName val="0"/>
          <c:showPercent val="0"/>
          <c:showBubbleSize val="0"/>
        </c:dLbls>
        <c:marker val="1"/>
        <c:smooth val="0"/>
        <c:axId val="85174528"/>
        <c:axId val="85184896"/>
      </c:lineChart>
      <c:dateAx>
        <c:axId val="85174528"/>
        <c:scaling>
          <c:orientation val="minMax"/>
        </c:scaling>
        <c:delete val="1"/>
        <c:axPos val="b"/>
        <c:numFmt formatCode="ge" sourceLinked="1"/>
        <c:majorTickMark val="none"/>
        <c:minorTickMark val="none"/>
        <c:tickLblPos val="none"/>
        <c:crossAx val="85184896"/>
        <c:crosses val="autoZero"/>
        <c:auto val="1"/>
        <c:lblOffset val="100"/>
        <c:baseTimeUnit val="years"/>
      </c:dateAx>
      <c:valAx>
        <c:axId val="8518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7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385984"/>
        <c:axId val="8738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385984"/>
        <c:axId val="87388160"/>
      </c:lineChart>
      <c:dateAx>
        <c:axId val="87385984"/>
        <c:scaling>
          <c:orientation val="minMax"/>
        </c:scaling>
        <c:delete val="1"/>
        <c:axPos val="b"/>
        <c:numFmt formatCode="ge" sourceLinked="1"/>
        <c:majorTickMark val="none"/>
        <c:minorTickMark val="none"/>
        <c:tickLblPos val="none"/>
        <c:crossAx val="87388160"/>
        <c:crosses val="autoZero"/>
        <c:auto val="1"/>
        <c:lblOffset val="100"/>
        <c:baseTimeUnit val="years"/>
      </c:dateAx>
      <c:valAx>
        <c:axId val="8738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8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418368"/>
        <c:axId val="8742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418368"/>
        <c:axId val="87420288"/>
      </c:lineChart>
      <c:dateAx>
        <c:axId val="87418368"/>
        <c:scaling>
          <c:orientation val="minMax"/>
        </c:scaling>
        <c:delete val="1"/>
        <c:axPos val="b"/>
        <c:numFmt formatCode="ge" sourceLinked="1"/>
        <c:majorTickMark val="none"/>
        <c:minorTickMark val="none"/>
        <c:tickLblPos val="none"/>
        <c:crossAx val="87420288"/>
        <c:crosses val="autoZero"/>
        <c:auto val="1"/>
        <c:lblOffset val="100"/>
        <c:baseTimeUnit val="years"/>
      </c:dateAx>
      <c:valAx>
        <c:axId val="8742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1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251648"/>
        <c:axId val="9225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251648"/>
        <c:axId val="92253568"/>
      </c:lineChart>
      <c:dateAx>
        <c:axId val="92251648"/>
        <c:scaling>
          <c:orientation val="minMax"/>
        </c:scaling>
        <c:delete val="1"/>
        <c:axPos val="b"/>
        <c:numFmt formatCode="ge" sourceLinked="1"/>
        <c:majorTickMark val="none"/>
        <c:minorTickMark val="none"/>
        <c:tickLblPos val="none"/>
        <c:crossAx val="92253568"/>
        <c:crosses val="autoZero"/>
        <c:auto val="1"/>
        <c:lblOffset val="100"/>
        <c:baseTimeUnit val="years"/>
      </c:dateAx>
      <c:valAx>
        <c:axId val="9225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5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300416"/>
        <c:axId val="9230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300416"/>
        <c:axId val="92302336"/>
      </c:lineChart>
      <c:dateAx>
        <c:axId val="92300416"/>
        <c:scaling>
          <c:orientation val="minMax"/>
        </c:scaling>
        <c:delete val="1"/>
        <c:axPos val="b"/>
        <c:numFmt formatCode="ge" sourceLinked="1"/>
        <c:majorTickMark val="none"/>
        <c:minorTickMark val="none"/>
        <c:tickLblPos val="none"/>
        <c:crossAx val="92302336"/>
        <c:crosses val="autoZero"/>
        <c:auto val="1"/>
        <c:lblOffset val="100"/>
        <c:baseTimeUnit val="years"/>
      </c:dateAx>
      <c:valAx>
        <c:axId val="9230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0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3864.82</c:v>
                </c:pt>
                <c:pt idx="1">
                  <c:v>3834.72</c:v>
                </c:pt>
                <c:pt idx="2">
                  <c:v>3601.61</c:v>
                </c:pt>
                <c:pt idx="3">
                  <c:v>3374.48</c:v>
                </c:pt>
                <c:pt idx="4">
                  <c:v>2886.41</c:v>
                </c:pt>
              </c:numCache>
            </c:numRef>
          </c:val>
        </c:ser>
        <c:dLbls>
          <c:showLegendKey val="0"/>
          <c:showVal val="0"/>
          <c:showCatName val="0"/>
          <c:showSerName val="0"/>
          <c:showPercent val="0"/>
          <c:showBubbleSize val="0"/>
        </c:dLbls>
        <c:gapWidth val="150"/>
        <c:axId val="92336896"/>
        <c:axId val="9233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1450.45</c:v>
                </c:pt>
                <c:pt idx="1">
                  <c:v>1442.51</c:v>
                </c:pt>
                <c:pt idx="2">
                  <c:v>1496.15</c:v>
                </c:pt>
                <c:pt idx="3">
                  <c:v>1462.56</c:v>
                </c:pt>
                <c:pt idx="4">
                  <c:v>1486.62</c:v>
                </c:pt>
              </c:numCache>
            </c:numRef>
          </c:val>
          <c:smooth val="0"/>
        </c:ser>
        <c:dLbls>
          <c:showLegendKey val="0"/>
          <c:showVal val="0"/>
          <c:showCatName val="0"/>
          <c:showSerName val="0"/>
          <c:showPercent val="0"/>
          <c:showBubbleSize val="0"/>
        </c:dLbls>
        <c:marker val="1"/>
        <c:smooth val="0"/>
        <c:axId val="92336896"/>
        <c:axId val="92338816"/>
      </c:lineChart>
      <c:dateAx>
        <c:axId val="92336896"/>
        <c:scaling>
          <c:orientation val="minMax"/>
        </c:scaling>
        <c:delete val="1"/>
        <c:axPos val="b"/>
        <c:numFmt formatCode="ge" sourceLinked="1"/>
        <c:majorTickMark val="none"/>
        <c:minorTickMark val="none"/>
        <c:tickLblPos val="none"/>
        <c:crossAx val="92338816"/>
        <c:crosses val="autoZero"/>
        <c:auto val="1"/>
        <c:lblOffset val="100"/>
        <c:baseTimeUnit val="years"/>
      </c:dateAx>
      <c:valAx>
        <c:axId val="9233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3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20.93</c:v>
                </c:pt>
                <c:pt idx="1">
                  <c:v>18.559999999999999</c:v>
                </c:pt>
                <c:pt idx="2">
                  <c:v>17.86</c:v>
                </c:pt>
                <c:pt idx="3">
                  <c:v>16.96</c:v>
                </c:pt>
                <c:pt idx="4">
                  <c:v>18.13</c:v>
                </c:pt>
              </c:numCache>
            </c:numRef>
          </c:val>
        </c:ser>
        <c:dLbls>
          <c:showLegendKey val="0"/>
          <c:showVal val="0"/>
          <c:showCatName val="0"/>
          <c:showSerName val="0"/>
          <c:showPercent val="0"/>
          <c:showBubbleSize val="0"/>
        </c:dLbls>
        <c:gapWidth val="150"/>
        <c:axId val="92369280"/>
        <c:axId val="9237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33.96</c:v>
                </c:pt>
                <c:pt idx="1">
                  <c:v>33.299999999999997</c:v>
                </c:pt>
                <c:pt idx="2">
                  <c:v>33.01</c:v>
                </c:pt>
                <c:pt idx="3">
                  <c:v>32.39</c:v>
                </c:pt>
                <c:pt idx="4">
                  <c:v>24.39</c:v>
                </c:pt>
              </c:numCache>
            </c:numRef>
          </c:val>
          <c:smooth val="0"/>
        </c:ser>
        <c:dLbls>
          <c:showLegendKey val="0"/>
          <c:showVal val="0"/>
          <c:showCatName val="0"/>
          <c:showSerName val="0"/>
          <c:showPercent val="0"/>
          <c:showBubbleSize val="0"/>
        </c:dLbls>
        <c:marker val="1"/>
        <c:smooth val="0"/>
        <c:axId val="92369280"/>
        <c:axId val="92371200"/>
      </c:lineChart>
      <c:dateAx>
        <c:axId val="92369280"/>
        <c:scaling>
          <c:orientation val="minMax"/>
        </c:scaling>
        <c:delete val="1"/>
        <c:axPos val="b"/>
        <c:numFmt formatCode="ge" sourceLinked="1"/>
        <c:majorTickMark val="none"/>
        <c:minorTickMark val="none"/>
        <c:tickLblPos val="none"/>
        <c:crossAx val="92371200"/>
        <c:crosses val="autoZero"/>
        <c:auto val="1"/>
        <c:lblOffset val="100"/>
        <c:baseTimeUnit val="years"/>
      </c:dateAx>
      <c:valAx>
        <c:axId val="9237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6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459.58</c:v>
                </c:pt>
                <c:pt idx="1">
                  <c:v>525.79999999999995</c:v>
                </c:pt>
                <c:pt idx="2">
                  <c:v>534.79999999999995</c:v>
                </c:pt>
                <c:pt idx="3">
                  <c:v>544.70000000000005</c:v>
                </c:pt>
                <c:pt idx="4">
                  <c:v>546.36</c:v>
                </c:pt>
              </c:numCache>
            </c:numRef>
          </c:val>
        </c:ser>
        <c:dLbls>
          <c:showLegendKey val="0"/>
          <c:showVal val="0"/>
          <c:showCatName val="0"/>
          <c:showSerName val="0"/>
          <c:showPercent val="0"/>
          <c:showBubbleSize val="0"/>
        </c:dLbls>
        <c:gapWidth val="150"/>
        <c:axId val="92401024"/>
        <c:axId val="9240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512.74</c:v>
                </c:pt>
                <c:pt idx="1">
                  <c:v>526.57000000000005</c:v>
                </c:pt>
                <c:pt idx="2">
                  <c:v>523.08000000000004</c:v>
                </c:pt>
                <c:pt idx="3">
                  <c:v>530.83000000000004</c:v>
                </c:pt>
                <c:pt idx="4">
                  <c:v>734.18</c:v>
                </c:pt>
              </c:numCache>
            </c:numRef>
          </c:val>
          <c:smooth val="0"/>
        </c:ser>
        <c:dLbls>
          <c:showLegendKey val="0"/>
          <c:showVal val="0"/>
          <c:showCatName val="0"/>
          <c:showSerName val="0"/>
          <c:showPercent val="0"/>
          <c:showBubbleSize val="0"/>
        </c:dLbls>
        <c:marker val="1"/>
        <c:smooth val="0"/>
        <c:axId val="92401024"/>
        <c:axId val="92403200"/>
      </c:lineChart>
      <c:dateAx>
        <c:axId val="92401024"/>
        <c:scaling>
          <c:orientation val="minMax"/>
        </c:scaling>
        <c:delete val="1"/>
        <c:axPos val="b"/>
        <c:numFmt formatCode="ge" sourceLinked="1"/>
        <c:majorTickMark val="none"/>
        <c:minorTickMark val="none"/>
        <c:tickLblPos val="none"/>
        <c:crossAx val="92403200"/>
        <c:crosses val="autoZero"/>
        <c:auto val="1"/>
        <c:lblOffset val="100"/>
        <c:baseTimeUnit val="years"/>
      </c:dateAx>
      <c:valAx>
        <c:axId val="9240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0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2"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三重県　熊野市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18340</v>
      </c>
      <c r="AJ8" s="74"/>
      <c r="AK8" s="74"/>
      <c r="AL8" s="74"/>
      <c r="AM8" s="74"/>
      <c r="AN8" s="74"/>
      <c r="AO8" s="74"/>
      <c r="AP8" s="75"/>
      <c r="AQ8" s="56">
        <f>データ!R6</f>
        <v>373.35</v>
      </c>
      <c r="AR8" s="56"/>
      <c r="AS8" s="56"/>
      <c r="AT8" s="56"/>
      <c r="AU8" s="56"/>
      <c r="AV8" s="56"/>
      <c r="AW8" s="56"/>
      <c r="AX8" s="56"/>
      <c r="AY8" s="56">
        <f>データ!S6</f>
        <v>49.12</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5.73</v>
      </c>
      <c r="S10" s="56"/>
      <c r="T10" s="56"/>
      <c r="U10" s="56"/>
      <c r="V10" s="56"/>
      <c r="W10" s="56"/>
      <c r="X10" s="56"/>
      <c r="Y10" s="56"/>
      <c r="Z10" s="64">
        <f>データ!P6</f>
        <v>1530</v>
      </c>
      <c r="AA10" s="64"/>
      <c r="AB10" s="64"/>
      <c r="AC10" s="64"/>
      <c r="AD10" s="64"/>
      <c r="AE10" s="64"/>
      <c r="AF10" s="64"/>
      <c r="AG10" s="64"/>
      <c r="AH10" s="2"/>
      <c r="AI10" s="64">
        <f>データ!T6</f>
        <v>1035</v>
      </c>
      <c r="AJ10" s="64"/>
      <c r="AK10" s="64"/>
      <c r="AL10" s="64"/>
      <c r="AM10" s="64"/>
      <c r="AN10" s="64"/>
      <c r="AO10" s="64"/>
      <c r="AP10" s="64"/>
      <c r="AQ10" s="56">
        <f>データ!U6</f>
        <v>33.4</v>
      </c>
      <c r="AR10" s="56"/>
      <c r="AS10" s="56"/>
      <c r="AT10" s="56"/>
      <c r="AU10" s="56"/>
      <c r="AV10" s="56"/>
      <c r="AW10" s="56"/>
      <c r="AX10" s="56"/>
      <c r="AY10" s="56">
        <f>データ!V6</f>
        <v>30.99</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242128</v>
      </c>
      <c r="D6" s="31">
        <f t="shared" si="3"/>
        <v>47</v>
      </c>
      <c r="E6" s="31">
        <f t="shared" si="3"/>
        <v>1</v>
      </c>
      <c r="F6" s="31">
        <f t="shared" si="3"/>
        <v>0</v>
      </c>
      <c r="G6" s="31">
        <f t="shared" si="3"/>
        <v>0</v>
      </c>
      <c r="H6" s="31" t="str">
        <f t="shared" si="3"/>
        <v>三重県　熊野市</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5.73</v>
      </c>
      <c r="P6" s="32">
        <f t="shared" si="3"/>
        <v>1530</v>
      </c>
      <c r="Q6" s="32">
        <f t="shared" si="3"/>
        <v>18340</v>
      </c>
      <c r="R6" s="32">
        <f t="shared" si="3"/>
        <v>373.35</v>
      </c>
      <c r="S6" s="32">
        <f t="shared" si="3"/>
        <v>49.12</v>
      </c>
      <c r="T6" s="32">
        <f t="shared" si="3"/>
        <v>1035</v>
      </c>
      <c r="U6" s="32">
        <f t="shared" si="3"/>
        <v>33.4</v>
      </c>
      <c r="V6" s="32">
        <f t="shared" si="3"/>
        <v>30.99</v>
      </c>
      <c r="W6" s="33">
        <f>IF(W7="",NA(),W7)</f>
        <v>43.49</v>
      </c>
      <c r="X6" s="33">
        <f t="shared" ref="X6:AF6" si="4">IF(X7="",NA(),X7)</f>
        <v>46.07</v>
      </c>
      <c r="Y6" s="33">
        <f t="shared" si="4"/>
        <v>37.26</v>
      </c>
      <c r="Z6" s="33">
        <f t="shared" si="4"/>
        <v>40.6</v>
      </c>
      <c r="AA6" s="33">
        <f t="shared" si="4"/>
        <v>39.200000000000003</v>
      </c>
      <c r="AB6" s="33">
        <f t="shared" si="4"/>
        <v>71.510000000000005</v>
      </c>
      <c r="AC6" s="33">
        <f t="shared" si="4"/>
        <v>68.61</v>
      </c>
      <c r="AD6" s="33">
        <f t="shared" si="4"/>
        <v>70.760000000000005</v>
      </c>
      <c r="AE6" s="33">
        <f t="shared" si="4"/>
        <v>71.66</v>
      </c>
      <c r="AF6" s="33">
        <f t="shared" si="4"/>
        <v>73.06</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3864.82</v>
      </c>
      <c r="BE6" s="33">
        <f t="shared" ref="BE6:BM6" si="7">IF(BE7="",NA(),BE7)</f>
        <v>3834.72</v>
      </c>
      <c r="BF6" s="33">
        <f t="shared" si="7"/>
        <v>3601.61</v>
      </c>
      <c r="BG6" s="33">
        <f t="shared" si="7"/>
        <v>3374.48</v>
      </c>
      <c r="BH6" s="33">
        <f t="shared" si="7"/>
        <v>2886.41</v>
      </c>
      <c r="BI6" s="33">
        <f t="shared" si="7"/>
        <v>1450.45</v>
      </c>
      <c r="BJ6" s="33">
        <f t="shared" si="7"/>
        <v>1442.51</v>
      </c>
      <c r="BK6" s="33">
        <f t="shared" si="7"/>
        <v>1496.15</v>
      </c>
      <c r="BL6" s="33">
        <f t="shared" si="7"/>
        <v>1462.56</v>
      </c>
      <c r="BM6" s="33">
        <f t="shared" si="7"/>
        <v>1486.62</v>
      </c>
      <c r="BN6" s="32" t="str">
        <f>IF(BN7="","",IF(BN7="-","【-】","【"&amp;SUBSTITUTE(TEXT(BN7,"#,##0.00"),"-","△")&amp;"】"))</f>
        <v>【1,239.32】</v>
      </c>
      <c r="BO6" s="33">
        <f>IF(BO7="",NA(),BO7)</f>
        <v>20.93</v>
      </c>
      <c r="BP6" s="33">
        <f t="shared" ref="BP6:BX6" si="8">IF(BP7="",NA(),BP7)</f>
        <v>18.559999999999999</v>
      </c>
      <c r="BQ6" s="33">
        <f t="shared" si="8"/>
        <v>17.86</v>
      </c>
      <c r="BR6" s="33">
        <f t="shared" si="8"/>
        <v>16.96</v>
      </c>
      <c r="BS6" s="33">
        <f t="shared" si="8"/>
        <v>18.13</v>
      </c>
      <c r="BT6" s="33">
        <f t="shared" si="8"/>
        <v>33.96</v>
      </c>
      <c r="BU6" s="33">
        <f t="shared" si="8"/>
        <v>33.299999999999997</v>
      </c>
      <c r="BV6" s="33">
        <f t="shared" si="8"/>
        <v>33.01</v>
      </c>
      <c r="BW6" s="33">
        <f t="shared" si="8"/>
        <v>32.39</v>
      </c>
      <c r="BX6" s="33">
        <f t="shared" si="8"/>
        <v>24.39</v>
      </c>
      <c r="BY6" s="32" t="str">
        <f>IF(BY7="","",IF(BY7="-","【-】","【"&amp;SUBSTITUTE(TEXT(BY7,"#,##0.00"),"-","△")&amp;"】"))</f>
        <v>【36.33】</v>
      </c>
      <c r="BZ6" s="33">
        <f>IF(BZ7="",NA(),BZ7)</f>
        <v>459.58</v>
      </c>
      <c r="CA6" s="33">
        <f t="shared" ref="CA6:CI6" si="9">IF(CA7="",NA(),CA7)</f>
        <v>525.79999999999995</v>
      </c>
      <c r="CB6" s="33">
        <f t="shared" si="9"/>
        <v>534.79999999999995</v>
      </c>
      <c r="CC6" s="33">
        <f t="shared" si="9"/>
        <v>544.70000000000005</v>
      </c>
      <c r="CD6" s="33">
        <f t="shared" si="9"/>
        <v>546.36</v>
      </c>
      <c r="CE6" s="33">
        <f t="shared" si="9"/>
        <v>512.74</v>
      </c>
      <c r="CF6" s="33">
        <f t="shared" si="9"/>
        <v>526.57000000000005</v>
      </c>
      <c r="CG6" s="33">
        <f t="shared" si="9"/>
        <v>523.08000000000004</v>
      </c>
      <c r="CH6" s="33">
        <f t="shared" si="9"/>
        <v>530.83000000000004</v>
      </c>
      <c r="CI6" s="33">
        <f t="shared" si="9"/>
        <v>734.18</v>
      </c>
      <c r="CJ6" s="32" t="str">
        <f>IF(CJ7="","",IF(CJ7="-","【-】","【"&amp;SUBSTITUTE(TEXT(CJ7,"#,##0.00"),"-","△")&amp;"】"))</f>
        <v>【476.46】</v>
      </c>
      <c r="CK6" s="33">
        <f>IF(CK7="",NA(),CK7)</f>
        <v>53.16</v>
      </c>
      <c r="CL6" s="33">
        <f t="shared" ref="CL6:CT6" si="10">IF(CL7="",NA(),CL7)</f>
        <v>48.66</v>
      </c>
      <c r="CM6" s="33">
        <f t="shared" si="10"/>
        <v>48.71</v>
      </c>
      <c r="CN6" s="33">
        <f t="shared" si="10"/>
        <v>48.74</v>
      </c>
      <c r="CO6" s="33">
        <f t="shared" si="10"/>
        <v>47.72</v>
      </c>
      <c r="CP6" s="33">
        <f t="shared" si="10"/>
        <v>51.56</v>
      </c>
      <c r="CQ6" s="33">
        <f t="shared" si="10"/>
        <v>50.66</v>
      </c>
      <c r="CR6" s="33">
        <f t="shared" si="10"/>
        <v>51.11</v>
      </c>
      <c r="CS6" s="33">
        <f t="shared" si="10"/>
        <v>50.49</v>
      </c>
      <c r="CT6" s="33">
        <f t="shared" si="10"/>
        <v>48.36</v>
      </c>
      <c r="CU6" s="32" t="str">
        <f>IF(CU7="","",IF(CU7="-","【-】","【"&amp;SUBSTITUTE(TEXT(CU7,"#,##0.00"),"-","△")&amp;"】"))</f>
        <v>【58.19】</v>
      </c>
      <c r="CV6" s="33">
        <f>IF(CV7="",NA(),CV7)</f>
        <v>96.88</v>
      </c>
      <c r="CW6" s="33">
        <f t="shared" ref="CW6:DE6" si="11">IF(CW7="",NA(),CW7)</f>
        <v>96.9</v>
      </c>
      <c r="CX6" s="33">
        <f t="shared" si="11"/>
        <v>96.8</v>
      </c>
      <c r="CY6" s="33">
        <f t="shared" si="11"/>
        <v>96.8</v>
      </c>
      <c r="CZ6" s="33">
        <f t="shared" si="11"/>
        <v>96.8</v>
      </c>
      <c r="DA6" s="33">
        <f t="shared" si="11"/>
        <v>75.58</v>
      </c>
      <c r="DB6" s="33">
        <f t="shared" si="11"/>
        <v>74.13</v>
      </c>
      <c r="DC6" s="33">
        <f t="shared" si="11"/>
        <v>74.16</v>
      </c>
      <c r="DD6" s="33">
        <f t="shared" si="11"/>
        <v>74.209999999999994</v>
      </c>
      <c r="DE6" s="33">
        <f t="shared" si="11"/>
        <v>75.239999999999995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0.5</v>
      </c>
      <c r="EI6" s="33">
        <f t="shared" si="14"/>
        <v>0.61</v>
      </c>
      <c r="EJ6" s="33">
        <f t="shared" si="14"/>
        <v>0.37</v>
      </c>
      <c r="EK6" s="33">
        <f t="shared" si="14"/>
        <v>0.7</v>
      </c>
      <c r="EL6" s="33">
        <f t="shared" si="14"/>
        <v>0.91</v>
      </c>
      <c r="EM6" s="32" t="str">
        <f>IF(EM7="","",IF(EM7="-","【-】","【"&amp;SUBSTITUTE(TEXT(EM7,"#,##0.00"),"-","△")&amp;"】"))</f>
        <v>【0.74】</v>
      </c>
    </row>
    <row r="7" spans="1:143" s="34" customFormat="1">
      <c r="A7" s="26"/>
      <c r="B7" s="35">
        <v>2014</v>
      </c>
      <c r="C7" s="35">
        <v>242128</v>
      </c>
      <c r="D7" s="35">
        <v>47</v>
      </c>
      <c r="E7" s="35">
        <v>1</v>
      </c>
      <c r="F7" s="35">
        <v>0</v>
      </c>
      <c r="G7" s="35">
        <v>0</v>
      </c>
      <c r="H7" s="35" t="s">
        <v>93</v>
      </c>
      <c r="I7" s="35" t="s">
        <v>94</v>
      </c>
      <c r="J7" s="35" t="s">
        <v>95</v>
      </c>
      <c r="K7" s="35" t="s">
        <v>96</v>
      </c>
      <c r="L7" s="35" t="s">
        <v>97</v>
      </c>
      <c r="M7" s="36" t="s">
        <v>98</v>
      </c>
      <c r="N7" s="36" t="s">
        <v>99</v>
      </c>
      <c r="O7" s="36">
        <v>5.73</v>
      </c>
      <c r="P7" s="36">
        <v>1530</v>
      </c>
      <c r="Q7" s="36">
        <v>18340</v>
      </c>
      <c r="R7" s="36">
        <v>373.35</v>
      </c>
      <c r="S7" s="36">
        <v>49.12</v>
      </c>
      <c r="T7" s="36">
        <v>1035</v>
      </c>
      <c r="U7" s="36">
        <v>33.4</v>
      </c>
      <c r="V7" s="36">
        <v>30.99</v>
      </c>
      <c r="W7" s="36">
        <v>43.49</v>
      </c>
      <c r="X7" s="36">
        <v>46.07</v>
      </c>
      <c r="Y7" s="36">
        <v>37.26</v>
      </c>
      <c r="Z7" s="36">
        <v>40.6</v>
      </c>
      <c r="AA7" s="36">
        <v>39.200000000000003</v>
      </c>
      <c r="AB7" s="36">
        <v>71.510000000000005</v>
      </c>
      <c r="AC7" s="36">
        <v>68.61</v>
      </c>
      <c r="AD7" s="36">
        <v>70.760000000000005</v>
      </c>
      <c r="AE7" s="36">
        <v>71.66</v>
      </c>
      <c r="AF7" s="36">
        <v>73.06</v>
      </c>
      <c r="AG7" s="36">
        <v>76.03</v>
      </c>
      <c r="AH7" s="36"/>
      <c r="AI7" s="36"/>
      <c r="AJ7" s="36"/>
      <c r="AK7" s="36"/>
      <c r="AL7" s="36"/>
      <c r="AM7" s="36"/>
      <c r="AN7" s="36"/>
      <c r="AO7" s="36"/>
      <c r="AP7" s="36"/>
      <c r="AQ7" s="36"/>
      <c r="AR7" s="36"/>
      <c r="AS7" s="36"/>
      <c r="AT7" s="36"/>
      <c r="AU7" s="36"/>
      <c r="AV7" s="36"/>
      <c r="AW7" s="36"/>
      <c r="AX7" s="36"/>
      <c r="AY7" s="36"/>
      <c r="AZ7" s="36"/>
      <c r="BA7" s="36"/>
      <c r="BB7" s="36"/>
      <c r="BC7" s="36"/>
      <c r="BD7" s="36">
        <v>3864.82</v>
      </c>
      <c r="BE7" s="36">
        <v>3834.72</v>
      </c>
      <c r="BF7" s="36">
        <v>3601.61</v>
      </c>
      <c r="BG7" s="36">
        <v>3374.48</v>
      </c>
      <c r="BH7" s="36">
        <v>2886.41</v>
      </c>
      <c r="BI7" s="36">
        <v>1450.45</v>
      </c>
      <c r="BJ7" s="36">
        <v>1442.51</v>
      </c>
      <c r="BK7" s="36">
        <v>1496.15</v>
      </c>
      <c r="BL7" s="36">
        <v>1462.56</v>
      </c>
      <c r="BM7" s="36">
        <v>1486.62</v>
      </c>
      <c r="BN7" s="36">
        <v>1239.32</v>
      </c>
      <c r="BO7" s="36">
        <v>20.93</v>
      </c>
      <c r="BP7" s="36">
        <v>18.559999999999999</v>
      </c>
      <c r="BQ7" s="36">
        <v>17.86</v>
      </c>
      <c r="BR7" s="36">
        <v>16.96</v>
      </c>
      <c r="BS7" s="36">
        <v>18.13</v>
      </c>
      <c r="BT7" s="36">
        <v>33.96</v>
      </c>
      <c r="BU7" s="36">
        <v>33.299999999999997</v>
      </c>
      <c r="BV7" s="36">
        <v>33.01</v>
      </c>
      <c r="BW7" s="36">
        <v>32.39</v>
      </c>
      <c r="BX7" s="36">
        <v>24.39</v>
      </c>
      <c r="BY7" s="36">
        <v>36.33</v>
      </c>
      <c r="BZ7" s="36">
        <v>459.58</v>
      </c>
      <c r="CA7" s="36">
        <v>525.79999999999995</v>
      </c>
      <c r="CB7" s="36">
        <v>534.79999999999995</v>
      </c>
      <c r="CC7" s="36">
        <v>544.70000000000005</v>
      </c>
      <c r="CD7" s="36">
        <v>546.36</v>
      </c>
      <c r="CE7" s="36">
        <v>512.74</v>
      </c>
      <c r="CF7" s="36">
        <v>526.57000000000005</v>
      </c>
      <c r="CG7" s="36">
        <v>523.08000000000004</v>
      </c>
      <c r="CH7" s="36">
        <v>530.83000000000004</v>
      </c>
      <c r="CI7" s="36">
        <v>734.18</v>
      </c>
      <c r="CJ7" s="36">
        <v>476.46</v>
      </c>
      <c r="CK7" s="36">
        <v>53.16</v>
      </c>
      <c r="CL7" s="36">
        <v>48.66</v>
      </c>
      <c r="CM7" s="36">
        <v>48.71</v>
      </c>
      <c r="CN7" s="36">
        <v>48.74</v>
      </c>
      <c r="CO7" s="36">
        <v>47.72</v>
      </c>
      <c r="CP7" s="36">
        <v>51.56</v>
      </c>
      <c r="CQ7" s="36">
        <v>50.66</v>
      </c>
      <c r="CR7" s="36">
        <v>51.11</v>
      </c>
      <c r="CS7" s="36">
        <v>50.49</v>
      </c>
      <c r="CT7" s="36">
        <v>48.36</v>
      </c>
      <c r="CU7" s="36">
        <v>58.19</v>
      </c>
      <c r="CV7" s="36">
        <v>96.88</v>
      </c>
      <c r="CW7" s="36">
        <v>96.9</v>
      </c>
      <c r="CX7" s="36">
        <v>96.8</v>
      </c>
      <c r="CY7" s="36">
        <v>96.8</v>
      </c>
      <c r="CZ7" s="36">
        <v>96.8</v>
      </c>
      <c r="DA7" s="36">
        <v>75.58</v>
      </c>
      <c r="DB7" s="36">
        <v>74.13</v>
      </c>
      <c r="DC7" s="36">
        <v>74.16</v>
      </c>
      <c r="DD7" s="36">
        <v>74.209999999999994</v>
      </c>
      <c r="DE7" s="36">
        <v>75.239999999999995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0.5</v>
      </c>
      <c r="EI7" s="36">
        <v>0.61</v>
      </c>
      <c r="EJ7" s="36">
        <v>0.37</v>
      </c>
      <c r="EK7" s="36">
        <v>0.7</v>
      </c>
      <c r="EL7" s="36">
        <v>0.91</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2016-02-09T01:17:22Z</cp:lastPrinted>
  <dcterms:created xsi:type="dcterms:W3CDTF">2016-01-18T05:03:41Z</dcterms:created>
  <dcterms:modified xsi:type="dcterms:W3CDTF">2016-02-25T08:19:38Z</dcterms:modified>
  <cp:category/>
</cp:coreProperties>
</file>