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<sst xmlns="http://schemas.openxmlformats.org/spreadsheetml/2006/main" count="217" uniqueCount="107">
  <si>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</si>
  <si>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</si>
  <si>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</si>
  <si>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</si>
  <si>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</si>
  <si>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</si>
  <si>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</si>
  <si>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</si>
  <si>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</si>
  <si>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</si>
  <si>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</si>
  <si>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</si>
  <si>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</si>
  <si>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</si>
  <si>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</si>
  <si>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</si>
  <si>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</si>
  <si>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</si>
  <si>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</si>
  <si>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</si>
  <si>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</si>
  <si>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</si>
  <si>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</si>
  <si>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</si>
  <si>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</si>
  <si>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</si>
  <si>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</si>
  <si>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</si>
  <si>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</si>
  <si>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</si>
  <si>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</si>
  <si>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</si>
  <si>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</si>
  <si>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</si>
  <si>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</si>
  <si>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</si>
  <si>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</si>
  <si>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</si>
  <si>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</si>
  <si>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</si>
  <si>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</si>
  <si>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</si>
  <si>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</si>
  <si>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</si>
  <si>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</si>
  <si>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</si>
  <si>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</si>
  <si>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</si>
  <si>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</si>
  <si>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</si>
  <si>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</si>
  <si>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</si>
  <si>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</si>
  <si>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</si>
  <si>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</si>
  <si>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</si>
  <si>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</si>
  <si>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</si>
  <si>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</si>
  <si>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</si>
  <si>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</si>
  <si>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</si>
  <si>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</si>
  <si>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</si>
  <si>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</si>
  <si>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</si>
  <si>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</si>
  <si>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</si>
  <si>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</si>
  <si>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</si>
  <si>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</si>
  <si>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</si>
  <si>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</si>
  <si>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</si>
  <si>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</si>
  <si>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</si>
  <si>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</si>
  <si>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</si>
  <si>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</si>
  <si>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</si>
  <si>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</si>
  <si>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</si>
  <si>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</si>
  <si>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</si>
  <si>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</si>
  <si>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</si>
  <si>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</si>
  <si>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</si>
  <si>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</si>
  <si>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</si>
  <si>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</si>
  <si>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</si>
  <si>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</si>
  <si>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紀宝町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</si>
  <si>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</si>
  <si>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</si>
  <si>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</si>
  <si>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</si>
  <si>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</si>
  <si>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</si>
  <si>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</si>
  <si>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</si>
  <si>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</si>
  <si>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</si>
  <si>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経常収支比率と料金回収率は、営業収益の減少もあり、年々悪化している。今後収益の改善に注力しなければならない。　　　　　　　　　　　　　　　　　　　　　　　　　　流動比率において、平成26年度は100％を下回っているが、制度改正において流動負債に企業債が含まれることから、単純に支払能力がないとはいいづらい。しかし、類似団体と比べると平均値を下回っていることから改善は必要とされる。
施設利用率については、余裕があり特に問題はないと思われる。しかし、有収率は全国平均(89.78％）と比べて低い状態にある為、有収率の向上に努めていかなくてはならない。
</t>
    <rPh sb="7" eb="9">
      <t>リョウキン</t>
    </rPh>
    <rPh sb="9" eb="11">
      <t>カイシュウ</t>
    </rPh>
    <rPh sb="11" eb="12">
      <t>リツ</t>
    </rPh>
    <phoneticPr fontId="4"/>
  </si>
  <si>
    <t xml:space="preserve">管路経年化率について、類似団体平均値と比較すると現段階では低いが、今後計画的に更新を行っていく必要がある。
費用の抑制及び収益の確保において改善を行い、累積欠損金比率を0％に近づけるよう努める。
有収率向上の為、効率的に漏水修理を行っていく必要がある。
</t>
    <phoneticPr fontId="4"/>
  </si>
  <si>
    <t>管路経年化率については、類似団体平均値と比較すると現段階では低いが、管路更新率はH25・26年と高い。それ以外については更新率が低く、今後も計画的に更新を行わないと経年管路率が高くなり、老朽化が進むと予想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</si>
</sst>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0.03</c:v>
                </c:pt>
                <c:pt idx="1">
                  <c:v>0.02</c:v>
                </c:pt>
                <c:pt idx="2">
                  <c:v>0.19</c:v>
                </c:pt>
                <c:pt idx="3">
                  <c:v>1.37</c:v>
                </c:pt>
                <c:pt idx="4">
                  <c:v>0.7</c:v>
                </c:pt>
              </c:numCache>
            </c:numRef>
          </c:val>
        </c:ser>
        <c:dLbls>
          <c:showLegendKey val="0"/>
          <c:showVal val="0"/>
          <c:showCatName val="0"/>
          <c:showSerName val="0"/>
          <c:showPercent val="0"/>
          <c:showBubbleSize val="0"/>
        </c:dLbls>
        <c:gapWidth val="150"/>
        <c:axId val="77414400"/>
        <c:axId val="774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77414400"/>
        <c:axId val="77415936"/>
      </c:lineChart>
      <c:dateAx>
        <c:axId val="77414400"/>
        <c:scaling>
          <c:orientation val="minMax"/>
        </c:scaling>
        <c:delete val="1"/>
        <c:axPos val="b"/>
        <c:numFmt formatCode="ge" sourceLinked="1"/>
        <c:majorTickMark val="none"/>
        <c:minorTickMark val="none"/>
        <c:tickLblPos val="none"/>
        <c:crossAx val="77415936"/>
        <c:crosses val="autoZero"/>
        <c:auto val="1"/>
        <c:lblOffset val="100"/>
        <c:baseTimeUnit val="years"/>
      </c:dateAx>
      <c:valAx>
        <c:axId val="774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72.72</c:v>
                </c:pt>
                <c:pt idx="1">
                  <c:v>72.88</c:v>
                </c:pt>
                <c:pt idx="2">
                  <c:v>74.63</c:v>
                </c:pt>
                <c:pt idx="3">
                  <c:v>78.290000000000006</c:v>
                </c:pt>
                <c:pt idx="4">
                  <c:v>75.22</c:v>
                </c:pt>
              </c:numCache>
            </c:numRef>
          </c:val>
        </c:ser>
        <c:dLbls>
          <c:showLegendKey val="0"/>
          <c:showVal val="0"/>
          <c:showCatName val="0"/>
          <c:showSerName val="0"/>
          <c:showPercent val="0"/>
          <c:showBubbleSize val="0"/>
        </c:dLbls>
        <c:gapWidth val="150"/>
        <c:axId val="75313920"/>
        <c:axId val="753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75313920"/>
        <c:axId val="75315840"/>
      </c:lineChart>
      <c:dateAx>
        <c:axId val="75313920"/>
        <c:scaling>
          <c:orientation val="minMax"/>
        </c:scaling>
        <c:delete val="1"/>
        <c:axPos val="b"/>
        <c:numFmt formatCode="ge" sourceLinked="1"/>
        <c:majorTickMark val="none"/>
        <c:minorTickMark val="none"/>
        <c:tickLblPos val="none"/>
        <c:crossAx val="75315840"/>
        <c:crosses val="autoZero"/>
        <c:auto val="1"/>
        <c:lblOffset val="100"/>
        <c:baseTimeUnit val="years"/>
      </c:dateAx>
      <c:valAx>
        <c:axId val="753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73.72</c:v>
                </c:pt>
                <c:pt idx="1">
                  <c:v>70.09</c:v>
                </c:pt>
                <c:pt idx="2">
                  <c:v>66.91</c:v>
                </c:pt>
                <c:pt idx="3">
                  <c:v>68.22</c:v>
                </c:pt>
                <c:pt idx="4">
                  <c:v>69.97</c:v>
                </c:pt>
              </c:numCache>
            </c:numRef>
          </c:val>
        </c:ser>
        <c:dLbls>
          <c:showLegendKey val="0"/>
          <c:showVal val="0"/>
          <c:showCatName val="0"/>
          <c:showSerName val="0"/>
          <c:showPercent val="0"/>
          <c:showBubbleSize val="0"/>
        </c:dLbls>
        <c:gapWidth val="150"/>
        <c:axId val="75346304"/>
        <c:axId val="753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75346304"/>
        <c:axId val="75348224"/>
      </c:lineChart>
      <c:dateAx>
        <c:axId val="75346304"/>
        <c:scaling>
          <c:orientation val="minMax"/>
        </c:scaling>
        <c:delete val="1"/>
        <c:axPos val="b"/>
        <c:numFmt formatCode="ge" sourceLinked="1"/>
        <c:majorTickMark val="none"/>
        <c:minorTickMark val="none"/>
        <c:tickLblPos val="none"/>
        <c:crossAx val="75348224"/>
        <c:crosses val="autoZero"/>
        <c:auto val="1"/>
        <c:lblOffset val="100"/>
        <c:baseTimeUnit val="years"/>
      </c:dateAx>
      <c:valAx>
        <c:axId val="75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92.32</c:v>
                </c:pt>
                <c:pt idx="1">
                  <c:v>86.03</c:v>
                </c:pt>
                <c:pt idx="2">
                  <c:v>82.96</c:v>
                </c:pt>
                <c:pt idx="3">
                  <c:v>83.16</c:v>
                </c:pt>
                <c:pt idx="4">
                  <c:v>79.56</c:v>
                </c:pt>
              </c:numCache>
            </c:numRef>
          </c:val>
        </c:ser>
        <c:dLbls>
          <c:showLegendKey val="0"/>
          <c:showVal val="0"/>
          <c:showCatName val="0"/>
          <c:showSerName val="0"/>
          <c:showPercent val="0"/>
          <c:showBubbleSize val="0"/>
        </c:dLbls>
        <c:gapWidth val="150"/>
        <c:axId val="40030592"/>
        <c:axId val="400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40030592"/>
        <c:axId val="40032512"/>
      </c:lineChart>
      <c:dateAx>
        <c:axId val="40030592"/>
        <c:scaling>
          <c:orientation val="minMax"/>
        </c:scaling>
        <c:delete val="1"/>
        <c:axPos val="b"/>
        <c:numFmt formatCode="ge" sourceLinked="1"/>
        <c:majorTickMark val="none"/>
        <c:minorTickMark val="none"/>
        <c:tickLblPos val="none"/>
        <c:crossAx val="40032512"/>
        <c:crosses val="autoZero"/>
        <c:auto val="1"/>
        <c:lblOffset val="100"/>
        <c:baseTimeUnit val="years"/>
      </c:dateAx>
      <c:valAx>
        <c:axId val="4003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38.159999999999997</c:v>
                </c:pt>
                <c:pt idx="1">
                  <c:v>40.76</c:v>
                </c:pt>
                <c:pt idx="2">
                  <c:v>42.42</c:v>
                </c:pt>
                <c:pt idx="3">
                  <c:v>44.18</c:v>
                </c:pt>
                <c:pt idx="4">
                  <c:v>51.5</c:v>
                </c:pt>
              </c:numCache>
            </c:numRef>
          </c:val>
        </c:ser>
        <c:dLbls>
          <c:showLegendKey val="0"/>
          <c:showVal val="0"/>
          <c:showCatName val="0"/>
          <c:showSerName val="0"/>
          <c:showPercent val="0"/>
          <c:showBubbleSize val="0"/>
        </c:dLbls>
        <c:gapWidth val="150"/>
        <c:axId val="40050688"/>
        <c:axId val="400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40050688"/>
        <c:axId val="40052608"/>
      </c:lineChart>
      <c:dateAx>
        <c:axId val="40050688"/>
        <c:scaling>
          <c:orientation val="minMax"/>
        </c:scaling>
        <c:delete val="1"/>
        <c:axPos val="b"/>
        <c:numFmt formatCode="ge" sourceLinked="1"/>
        <c:majorTickMark val="none"/>
        <c:minorTickMark val="none"/>
        <c:tickLblPos val="none"/>
        <c:crossAx val="40052608"/>
        <c:crosses val="autoZero"/>
        <c:auto val="1"/>
        <c:lblOffset val="100"/>
        <c:baseTimeUnit val="years"/>
      </c:dateAx>
      <c:valAx>
        <c:axId val="400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3.43</c:v>
                </c:pt>
                <c:pt idx="1">
                  <c:v>3.8</c:v>
                </c:pt>
                <c:pt idx="2">
                  <c:v>5.14</c:v>
                </c:pt>
                <c:pt idx="3">
                  <c:v>6.25</c:v>
                </c:pt>
                <c:pt idx="4">
                  <c:v>8.34</c:v>
                </c:pt>
              </c:numCache>
            </c:numRef>
          </c:val>
        </c:ser>
        <c:dLbls>
          <c:showLegendKey val="0"/>
          <c:showVal val="0"/>
          <c:showCatName val="0"/>
          <c:showSerName val="0"/>
          <c:showPercent val="0"/>
          <c:showBubbleSize val="0"/>
        </c:dLbls>
        <c:gapWidth val="150"/>
        <c:axId val="40203392"/>
        <c:axId val="402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40203392"/>
        <c:axId val="40205312"/>
      </c:lineChart>
      <c:dateAx>
        <c:axId val="40203392"/>
        <c:scaling>
          <c:orientation val="minMax"/>
        </c:scaling>
        <c:delete val="1"/>
        <c:axPos val="b"/>
        <c:numFmt formatCode="ge" sourceLinked="1"/>
        <c:majorTickMark val="none"/>
        <c:minorTickMark val="none"/>
        <c:tickLblPos val="none"/>
        <c:crossAx val="40205312"/>
        <c:crosses val="autoZero"/>
        <c:auto val="1"/>
        <c:lblOffset val="100"/>
        <c:baseTimeUnit val="years"/>
      </c:dateAx>
      <c:valAx>
        <c:axId val="402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132.46</c:v>
                </c:pt>
                <c:pt idx="1">
                  <c:v>175.04</c:v>
                </c:pt>
                <c:pt idx="2">
                  <c:v>185.92</c:v>
                </c:pt>
                <c:pt idx="3">
                  <c:v>211.54</c:v>
                </c:pt>
                <c:pt idx="4">
                  <c:v>149.59</c:v>
                </c:pt>
              </c:numCache>
            </c:numRef>
          </c:val>
        </c:ser>
        <c:dLbls>
          <c:showLegendKey val="0"/>
          <c:showVal val="0"/>
          <c:showCatName val="0"/>
          <c:showSerName val="0"/>
          <c:showPercent val="0"/>
          <c:showBubbleSize val="0"/>
        </c:dLbls>
        <c:gapWidth val="150"/>
        <c:axId val="40256256"/>
        <c:axId val="402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40256256"/>
        <c:axId val="40258176"/>
      </c:lineChart>
      <c:dateAx>
        <c:axId val="40256256"/>
        <c:scaling>
          <c:orientation val="minMax"/>
        </c:scaling>
        <c:delete val="1"/>
        <c:axPos val="b"/>
        <c:numFmt formatCode="ge" sourceLinked="1"/>
        <c:majorTickMark val="none"/>
        <c:minorTickMark val="none"/>
        <c:tickLblPos val="none"/>
        <c:crossAx val="40258176"/>
        <c:crosses val="autoZero"/>
        <c:auto val="1"/>
        <c:lblOffset val="100"/>
        <c:baseTimeUnit val="years"/>
      </c:dateAx>
      <c:valAx>
        <c:axId val="4025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496.12</c:v>
                </c:pt>
                <c:pt idx="1">
                  <c:v>750.87</c:v>
                </c:pt>
                <c:pt idx="2">
                  <c:v>693.77</c:v>
                </c:pt>
                <c:pt idx="3">
                  <c:v>255.45</c:v>
                </c:pt>
                <c:pt idx="4">
                  <c:v>85.63</c:v>
                </c:pt>
              </c:numCache>
            </c:numRef>
          </c:val>
        </c:ser>
        <c:dLbls>
          <c:showLegendKey val="0"/>
          <c:showVal val="0"/>
          <c:showCatName val="0"/>
          <c:showSerName val="0"/>
          <c:showPercent val="0"/>
          <c:showBubbleSize val="0"/>
        </c:dLbls>
        <c:gapWidth val="150"/>
        <c:axId val="40301312"/>
        <c:axId val="4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40301312"/>
        <c:axId val="40303232"/>
      </c:lineChart>
      <c:dateAx>
        <c:axId val="40301312"/>
        <c:scaling>
          <c:orientation val="minMax"/>
        </c:scaling>
        <c:delete val="1"/>
        <c:axPos val="b"/>
        <c:numFmt formatCode="ge" sourceLinked="1"/>
        <c:majorTickMark val="none"/>
        <c:minorTickMark val="none"/>
        <c:tickLblPos val="none"/>
        <c:crossAx val="40303232"/>
        <c:crosses val="autoZero"/>
        <c:auto val="1"/>
        <c:lblOffset val="100"/>
        <c:baseTimeUnit val="years"/>
      </c:dateAx>
      <c:valAx>
        <c:axId val="4030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931.59</c:v>
                </c:pt>
                <c:pt idx="1">
                  <c:v>968.28</c:v>
                </c:pt>
                <c:pt idx="2">
                  <c:v>920.4</c:v>
                </c:pt>
                <c:pt idx="3">
                  <c:v>877.48</c:v>
                </c:pt>
                <c:pt idx="4">
                  <c:v>737.29</c:v>
                </c:pt>
              </c:numCache>
            </c:numRef>
          </c:val>
        </c:ser>
        <c:dLbls>
          <c:showLegendKey val="0"/>
          <c:showVal val="0"/>
          <c:showCatName val="0"/>
          <c:showSerName val="0"/>
          <c:showPercent val="0"/>
          <c:showBubbleSize val="0"/>
        </c:dLbls>
        <c:gapWidth val="150"/>
        <c:axId val="61921536"/>
        <c:axId val="719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61921536"/>
        <c:axId val="71954816"/>
      </c:lineChart>
      <c:dateAx>
        <c:axId val="61921536"/>
        <c:scaling>
          <c:orientation val="minMax"/>
        </c:scaling>
        <c:delete val="1"/>
        <c:axPos val="b"/>
        <c:numFmt formatCode="ge" sourceLinked="1"/>
        <c:majorTickMark val="none"/>
        <c:minorTickMark val="none"/>
        <c:tickLblPos val="none"/>
        <c:crossAx val="71954816"/>
        <c:crosses val="autoZero"/>
        <c:auto val="1"/>
        <c:lblOffset val="100"/>
        <c:baseTimeUnit val="years"/>
      </c:dateAx>
      <c:valAx>
        <c:axId val="7195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79.8</c:v>
                </c:pt>
                <c:pt idx="1">
                  <c:v>66.459999999999994</c:v>
                </c:pt>
                <c:pt idx="2">
                  <c:v>71.05</c:v>
                </c:pt>
                <c:pt idx="3">
                  <c:v>70.650000000000006</c:v>
                </c:pt>
                <c:pt idx="4">
                  <c:v>67.36</c:v>
                </c:pt>
              </c:numCache>
            </c:numRef>
          </c:val>
        </c:ser>
        <c:dLbls>
          <c:showLegendKey val="0"/>
          <c:showVal val="0"/>
          <c:showCatName val="0"/>
          <c:showSerName val="0"/>
          <c:showPercent val="0"/>
          <c:showBubbleSize val="0"/>
        </c:dLbls>
        <c:gapWidth val="150"/>
        <c:axId val="75240960"/>
        <c:axId val="752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75240960"/>
        <c:axId val="75242880"/>
      </c:lineChart>
      <c:dateAx>
        <c:axId val="75240960"/>
        <c:scaling>
          <c:orientation val="minMax"/>
        </c:scaling>
        <c:delete val="1"/>
        <c:axPos val="b"/>
        <c:numFmt formatCode="ge" sourceLinked="1"/>
        <c:majorTickMark val="none"/>
        <c:minorTickMark val="none"/>
        <c:tickLblPos val="none"/>
        <c:crossAx val="75242880"/>
        <c:crosses val="autoZero"/>
        <c:auto val="1"/>
        <c:lblOffset val="100"/>
        <c:baseTimeUnit val="years"/>
      </c:dateAx>
      <c:valAx>
        <c:axId val="752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182.19</c:v>
                </c:pt>
                <c:pt idx="1">
                  <c:v>209.83</c:v>
                </c:pt>
                <c:pt idx="2">
                  <c:v>203.36</c:v>
                </c:pt>
                <c:pt idx="3">
                  <c:v>204.79</c:v>
                </c:pt>
                <c:pt idx="4">
                  <c:v>215.16</c:v>
                </c:pt>
              </c:numCache>
            </c:numRef>
          </c:val>
        </c:ser>
        <c:dLbls>
          <c:showLegendKey val="0"/>
          <c:showVal val="0"/>
          <c:showCatName val="0"/>
          <c:showSerName val="0"/>
          <c:showPercent val="0"/>
          <c:showBubbleSize val="0"/>
        </c:dLbls>
        <c:gapWidth val="150"/>
        <c:axId val="75281536"/>
        <c:axId val="752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75281536"/>
        <c:axId val="75283456"/>
      </c:lineChart>
      <c:dateAx>
        <c:axId val="75281536"/>
        <c:scaling>
          <c:orientation val="minMax"/>
        </c:scaling>
        <c:delete val="1"/>
        <c:axPos val="b"/>
        <c:numFmt formatCode="ge" sourceLinked="1"/>
        <c:majorTickMark val="none"/>
        <c:minorTickMark val="none"/>
        <c:tickLblPos val="none"/>
        <c:crossAx val="75283456"/>
        <c:crosses val="autoZero"/>
        <c:auto val="1"/>
        <c:lblOffset val="100"/>
        <c:baseTimeUnit val="years"/>
      </c:dateAx>
      <c:valAx>
        <c:axId val="752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U41" zoomScale="145" zoomScaleNormal="145" workbookViewId="0">
      <selection activeCell="BK52" sqref="BK5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紀宝町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11657</v>
      </c>
      <c r="AJ8" s="75"/>
      <c r="AK8" s="75"/>
      <c r="AL8" s="75"/>
      <c r="AM8" s="75"/>
      <c r="AN8" s="75"/>
      <c r="AO8" s="75"/>
      <c r="AP8" s="76"/>
      <c r="AQ8" s="57">
        <f>データ!R6</f>
        <v>79.62</v>
      </c>
      <c r="AR8" s="57"/>
      <c r="AS8" s="57"/>
      <c r="AT8" s="57"/>
      <c r="AU8" s="57"/>
      <c r="AV8" s="57"/>
      <c r="AW8" s="57"/>
      <c r="AX8" s="57"/>
      <c r="AY8" s="57">
        <f>データ!S6</f>
        <v>146.41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30.99</v>
      </c>
      <c r="K10" s="57"/>
      <c r="L10" s="57"/>
      <c r="M10" s="57"/>
      <c r="N10" s="57"/>
      <c r="O10" s="57"/>
      <c r="P10" s="57"/>
      <c r="Q10" s="57"/>
      <c r="R10" s="57">
        <f>データ!O6</f>
        <v>94.73</v>
      </c>
      <c r="S10" s="57"/>
      <c r="T10" s="57"/>
      <c r="U10" s="57"/>
      <c r="V10" s="57"/>
      <c r="W10" s="57"/>
      <c r="X10" s="57"/>
      <c r="Y10" s="57"/>
      <c r="Z10" s="65">
        <f>データ!P6</f>
        <v>2590</v>
      </c>
      <c r="AA10" s="65"/>
      <c r="AB10" s="65"/>
      <c r="AC10" s="65"/>
      <c r="AD10" s="65"/>
      <c r="AE10" s="65"/>
      <c r="AF10" s="65"/>
      <c r="AG10" s="65"/>
      <c r="AH10" s="2"/>
      <c r="AI10" s="65">
        <f>データ!T6</f>
        <v>10952</v>
      </c>
      <c r="AJ10" s="65"/>
      <c r="AK10" s="65"/>
      <c r="AL10" s="65"/>
      <c r="AM10" s="65"/>
      <c r="AN10" s="65"/>
      <c r="AO10" s="65"/>
      <c r="AP10" s="65"/>
      <c r="AQ10" s="57">
        <f>データ!U6</f>
        <v>15.86</v>
      </c>
      <c r="AR10" s="57"/>
      <c r="AS10" s="57"/>
      <c r="AT10" s="57"/>
      <c r="AU10" s="57"/>
      <c r="AV10" s="57"/>
      <c r="AW10" s="57"/>
      <c r="AX10" s="57"/>
      <c r="AY10" s="57">
        <f>データ!V6</f>
        <v>690.54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245623</v>
      </c>
      <c r="D6" s="31">
        <f t="shared" si="3"/>
        <v>46</v>
      </c>
      <c r="E6" s="31">
        <f t="shared" si="3"/>
        <v>1</v>
      </c>
      <c r="F6" s="31">
        <f t="shared" si="3"/>
        <v>0</v>
      </c>
      <c r="G6" s="31">
        <f t="shared" si="3"/>
        <v>1</v>
      </c>
      <c r="H6" s="31" t="str">
        <f t="shared" si="3"/>
        <v>三重県　紀宝町</v>
      </c>
      <c r="I6" s="31" t="str">
        <f t="shared" si="3"/>
        <v>法適用</v>
      </c>
      <c r="J6" s="31" t="str">
        <f t="shared" si="3"/>
        <v>水道事業</v>
      </c>
      <c r="K6" s="31" t="str">
        <f t="shared" si="3"/>
        <v>末端給水事業</v>
      </c>
      <c r="L6" s="31" t="str">
        <f t="shared" si="3"/>
        <v>A7</v>
      </c>
      <c r="M6" s="32" t="str">
        <f t="shared" si="3"/>
        <v>-</v>
      </c>
      <c r="N6" s="32">
        <f t="shared" si="3"/>
        <v>30.99</v>
      </c>
      <c r="O6" s="32">
        <f t="shared" si="3"/>
        <v>94.73</v>
      </c>
      <c r="P6" s="32">
        <f t="shared" si="3"/>
        <v>2590</v>
      </c>
      <c r="Q6" s="32">
        <f t="shared" si="3"/>
        <v>11657</v>
      </c>
      <c r="R6" s="32">
        <f t="shared" si="3"/>
        <v>79.62</v>
      </c>
      <c r="S6" s="32">
        <f t="shared" si="3"/>
        <v>146.41</v>
      </c>
      <c r="T6" s="32">
        <f t="shared" si="3"/>
        <v>10952</v>
      </c>
      <c r="U6" s="32">
        <f t="shared" si="3"/>
        <v>15.86</v>
      </c>
      <c r="V6" s="32">
        <f t="shared" si="3"/>
        <v>690.54</v>
      </c>
      <c r="W6" s="33">
        <f>IF(W7="",NA(),W7)</f>
        <v>92.32</v>
      </c>
      <c r="X6" s="33">
        <f t="shared" ref="X6:AF6" si="4">IF(X7="",NA(),X7)</f>
        <v>86.03</v>
      </c>
      <c r="Y6" s="33">
        <f t="shared" si="4"/>
        <v>82.96</v>
      </c>
      <c r="Z6" s="33">
        <f t="shared" si="4"/>
        <v>83.16</v>
      </c>
      <c r="AA6" s="33">
        <f t="shared" si="4"/>
        <v>79.56</v>
      </c>
      <c r="AB6" s="33">
        <f t="shared" si="4"/>
        <v>111.1</v>
      </c>
      <c r="AC6" s="33">
        <f t="shared" si="4"/>
        <v>109.08</v>
      </c>
      <c r="AD6" s="33">
        <f t="shared" si="4"/>
        <v>108.33</v>
      </c>
      <c r="AE6" s="33">
        <f t="shared" si="4"/>
        <v>107.95</v>
      </c>
      <c r="AF6" s="33">
        <f t="shared" si="4"/>
        <v>109.49</v>
      </c>
      <c r="AG6" s="32" t="str">
        <f>IF(AG7="","",IF(AG7="-","【-】","【"&amp;SUBSTITUTE(TEXT(AG7,"#,##0.00"),"-","△")&amp;"】"))</f>
        <v>【113.03】</v>
      </c>
      <c r="AH6" s="33">
        <f>IF(AH7="",NA(),AH7)</f>
        <v>132.46</v>
      </c>
      <c r="AI6" s="33">
        <f t="shared" ref="AI6:AQ6" si="5">IF(AI7="",NA(),AI7)</f>
        <v>175.04</v>
      </c>
      <c r="AJ6" s="33">
        <f t="shared" si="5"/>
        <v>185.92</v>
      </c>
      <c r="AK6" s="33">
        <f t="shared" si="5"/>
        <v>211.54</v>
      </c>
      <c r="AL6" s="33">
        <f t="shared" si="5"/>
        <v>149.59</v>
      </c>
      <c r="AM6" s="33">
        <f t="shared" si="5"/>
        <v>17.43</v>
      </c>
      <c r="AN6" s="33">
        <f t="shared" si="5"/>
        <v>16.09</v>
      </c>
      <c r="AO6" s="33">
        <f t="shared" si="5"/>
        <v>15.69</v>
      </c>
      <c r="AP6" s="33">
        <f t="shared" si="5"/>
        <v>13.47</v>
      </c>
      <c r="AQ6" s="33">
        <f t="shared" si="5"/>
        <v>9.49</v>
      </c>
      <c r="AR6" s="32" t="str">
        <f>IF(AR7="","",IF(AR7="-","【-】","【"&amp;SUBSTITUTE(TEXT(AR7,"#,##0.00"),"-","△")&amp;"】"))</f>
        <v>【0.81】</v>
      </c>
      <c r="AS6" s="33">
        <f>IF(AS7="",NA(),AS7)</f>
        <v>496.12</v>
      </c>
      <c r="AT6" s="33">
        <f t="shared" ref="AT6:BB6" si="6">IF(AT7="",NA(),AT7)</f>
        <v>750.87</v>
      </c>
      <c r="AU6" s="33">
        <f t="shared" si="6"/>
        <v>693.77</v>
      </c>
      <c r="AV6" s="33">
        <f t="shared" si="6"/>
        <v>255.45</v>
      </c>
      <c r="AW6" s="33">
        <f t="shared" si="6"/>
        <v>85.63</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931.59</v>
      </c>
      <c r="BE6" s="33">
        <f t="shared" ref="BE6:BM6" si="7">IF(BE7="",NA(),BE7)</f>
        <v>968.28</v>
      </c>
      <c r="BF6" s="33">
        <f t="shared" si="7"/>
        <v>920.4</v>
      </c>
      <c r="BG6" s="33">
        <f t="shared" si="7"/>
        <v>877.48</v>
      </c>
      <c r="BH6" s="33">
        <f t="shared" si="7"/>
        <v>737.29</v>
      </c>
      <c r="BI6" s="33">
        <f t="shared" si="7"/>
        <v>462.52</v>
      </c>
      <c r="BJ6" s="33">
        <f t="shared" si="7"/>
        <v>474.06</v>
      </c>
      <c r="BK6" s="33">
        <f t="shared" si="7"/>
        <v>458</v>
      </c>
      <c r="BL6" s="33">
        <f t="shared" si="7"/>
        <v>443.13</v>
      </c>
      <c r="BM6" s="33">
        <f t="shared" si="7"/>
        <v>442.54</v>
      </c>
      <c r="BN6" s="32" t="str">
        <f>IF(BN7="","",IF(BN7="-","【-】","【"&amp;SUBSTITUTE(TEXT(BN7,"#,##0.00"),"-","△")&amp;"】"))</f>
        <v>【283.72】</v>
      </c>
      <c r="BO6" s="33">
        <f>IF(BO7="",NA(),BO7)</f>
        <v>79.8</v>
      </c>
      <c r="BP6" s="33">
        <f t="shared" ref="BP6:BX6" si="8">IF(BP7="",NA(),BP7)</f>
        <v>66.459999999999994</v>
      </c>
      <c r="BQ6" s="33">
        <f t="shared" si="8"/>
        <v>71.05</v>
      </c>
      <c r="BR6" s="33">
        <f t="shared" si="8"/>
        <v>70.650000000000006</v>
      </c>
      <c r="BS6" s="33">
        <f t="shared" si="8"/>
        <v>67.36</v>
      </c>
      <c r="BT6" s="33">
        <f t="shared" si="8"/>
        <v>99.71</v>
      </c>
      <c r="BU6" s="33">
        <f t="shared" si="8"/>
        <v>96.62</v>
      </c>
      <c r="BV6" s="33">
        <f t="shared" si="8"/>
        <v>96.27</v>
      </c>
      <c r="BW6" s="33">
        <f t="shared" si="8"/>
        <v>95.4</v>
      </c>
      <c r="BX6" s="33">
        <f t="shared" si="8"/>
        <v>98.6</v>
      </c>
      <c r="BY6" s="32" t="str">
        <f>IF(BY7="","",IF(BY7="-","【-】","【"&amp;SUBSTITUTE(TEXT(BY7,"#,##0.00"),"-","△")&amp;"】"))</f>
        <v>【104.60】</v>
      </c>
      <c r="BZ6" s="33">
        <f>IF(BZ7="",NA(),BZ7)</f>
        <v>182.19</v>
      </c>
      <c r="CA6" s="33">
        <f t="shared" ref="CA6:CI6" si="9">IF(CA7="",NA(),CA7)</f>
        <v>209.83</v>
      </c>
      <c r="CB6" s="33">
        <f t="shared" si="9"/>
        <v>203.36</v>
      </c>
      <c r="CC6" s="33">
        <f t="shared" si="9"/>
        <v>204.79</v>
      </c>
      <c r="CD6" s="33">
        <f t="shared" si="9"/>
        <v>215.16</v>
      </c>
      <c r="CE6" s="33">
        <f t="shared" si="9"/>
        <v>176.84</v>
      </c>
      <c r="CF6" s="33">
        <f t="shared" si="9"/>
        <v>184.53</v>
      </c>
      <c r="CG6" s="33">
        <f t="shared" si="9"/>
        <v>186.94</v>
      </c>
      <c r="CH6" s="33">
        <f t="shared" si="9"/>
        <v>186.15</v>
      </c>
      <c r="CI6" s="33">
        <f t="shared" si="9"/>
        <v>181.67</v>
      </c>
      <c r="CJ6" s="32" t="str">
        <f>IF(CJ7="","",IF(CJ7="-","【-】","【"&amp;SUBSTITUTE(TEXT(CJ7,"#,##0.00"),"-","△")&amp;"】"))</f>
        <v>【164.21】</v>
      </c>
      <c r="CK6" s="33">
        <f>IF(CK7="",NA(),CK7)</f>
        <v>72.72</v>
      </c>
      <c r="CL6" s="33">
        <f t="shared" ref="CL6:CT6" si="10">IF(CL7="",NA(),CL7)</f>
        <v>72.88</v>
      </c>
      <c r="CM6" s="33">
        <f t="shared" si="10"/>
        <v>74.63</v>
      </c>
      <c r="CN6" s="33">
        <f t="shared" si="10"/>
        <v>78.290000000000006</v>
      </c>
      <c r="CO6" s="33">
        <f t="shared" si="10"/>
        <v>75.22</v>
      </c>
      <c r="CP6" s="33">
        <f t="shared" si="10"/>
        <v>53.5</v>
      </c>
      <c r="CQ6" s="33">
        <f t="shared" si="10"/>
        <v>52.9</v>
      </c>
      <c r="CR6" s="33">
        <f t="shared" si="10"/>
        <v>54.51</v>
      </c>
      <c r="CS6" s="33">
        <f t="shared" si="10"/>
        <v>54.47</v>
      </c>
      <c r="CT6" s="33">
        <f t="shared" si="10"/>
        <v>53.61</v>
      </c>
      <c r="CU6" s="32" t="str">
        <f>IF(CU7="","",IF(CU7="-","【-】","【"&amp;SUBSTITUTE(TEXT(CU7,"#,##0.00"),"-","△")&amp;"】"))</f>
        <v>【59.80】</v>
      </c>
      <c r="CV6" s="33">
        <f>IF(CV7="",NA(),CV7)</f>
        <v>73.72</v>
      </c>
      <c r="CW6" s="33">
        <f t="shared" ref="CW6:DE6" si="11">IF(CW7="",NA(),CW7)</f>
        <v>70.09</v>
      </c>
      <c r="CX6" s="33">
        <f t="shared" si="11"/>
        <v>66.91</v>
      </c>
      <c r="CY6" s="33">
        <f t="shared" si="11"/>
        <v>68.22</v>
      </c>
      <c r="CZ6" s="33">
        <f t="shared" si="11"/>
        <v>69.97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38.159999999999997</v>
      </c>
      <c r="DH6" s="33">
        <f t="shared" ref="DH6:DP6" si="12">IF(DH7="",NA(),DH7)</f>
        <v>40.76</v>
      </c>
      <c r="DI6" s="33">
        <f t="shared" si="12"/>
        <v>42.42</v>
      </c>
      <c r="DJ6" s="33">
        <f t="shared" si="12"/>
        <v>44.18</v>
      </c>
      <c r="DK6" s="33">
        <f t="shared" si="12"/>
        <v>51.5</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3.43</v>
      </c>
      <c r="DS6" s="33">
        <f t="shared" ref="DS6:EA6" si="13">IF(DS7="",NA(),DS7)</f>
        <v>3.8</v>
      </c>
      <c r="DT6" s="33">
        <f t="shared" si="13"/>
        <v>5.14</v>
      </c>
      <c r="DU6" s="33">
        <f t="shared" si="13"/>
        <v>6.25</v>
      </c>
      <c r="DV6" s="33">
        <f t="shared" si="13"/>
        <v>8.34</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0.03</v>
      </c>
      <c r="ED6" s="33">
        <f t="shared" ref="ED6:EL6" si="14">IF(ED7="",NA(),ED7)</f>
        <v>0.02</v>
      </c>
      <c r="EE6" s="33">
        <f t="shared" si="14"/>
        <v>0.19</v>
      </c>
      <c r="EF6" s="33">
        <f t="shared" si="14"/>
        <v>1.37</v>
      </c>
      <c r="EG6" s="33">
        <f t="shared" si="14"/>
        <v>0.7</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245623</v>
      </c>
      <c r="D7" s="35">
        <v>46</v>
      </c>
      <c r="E7" s="35">
        <v>1</v>
      </c>
      <c r="F7" s="35">
        <v>0</v>
      </c>
      <c r="G7" s="35">
        <v>1</v>
      </c>
      <c r="H7" s="35" t="s">
        <v>93</v>
      </c>
      <c r="I7" s="35" t="s">
        <v>94</v>
      </c>
      <c r="J7" s="35" t="s">
        <v>95</v>
      </c>
      <c r="K7" s="35" t="s">
        <v>96</v>
      </c>
      <c r="L7" s="35" t="s">
        <v>97</v>
      </c>
      <c r="M7" s="36" t="s">
        <v>98</v>
      </c>
      <c r="N7" s="36">
        <v>30.99</v>
      </c>
      <c r="O7" s="36">
        <v>94.73</v>
      </c>
      <c r="P7" s="36">
        <v>2590</v>
      </c>
      <c r="Q7" s="36">
        <v>11657</v>
      </c>
      <c r="R7" s="36">
        <v>79.62</v>
      </c>
      <c r="S7" s="36">
        <v>146.41</v>
      </c>
      <c r="T7" s="36">
        <v>10952</v>
      </c>
      <c r="U7" s="36">
        <v>15.86</v>
      </c>
      <c r="V7" s="36">
        <v>690.54</v>
      </c>
      <c r="W7" s="36">
        <v>92.32</v>
      </c>
      <c r="X7" s="36">
        <v>86.03</v>
      </c>
      <c r="Y7" s="36">
        <v>82.96</v>
      </c>
      <c r="Z7" s="36">
        <v>83.16</v>
      </c>
      <c r="AA7" s="36">
        <v>79.56</v>
      </c>
      <c r="AB7" s="36">
        <v>111.1</v>
      </c>
      <c r="AC7" s="36">
        <v>109.08</v>
      </c>
      <c r="AD7" s="36">
        <v>108.33</v>
      </c>
      <c r="AE7" s="36">
        <v>107.95</v>
      </c>
      <c r="AF7" s="36">
        <v>109.49</v>
      </c>
      <c r="AG7" s="36">
        <v>113.03</v>
      </c>
      <c r="AH7" s="36">
        <v>132.46</v>
      </c>
      <c r="AI7" s="36">
        <v>175.04</v>
      </c>
      <c r="AJ7" s="36">
        <v>185.92</v>
      </c>
      <c r="AK7" s="36">
        <v>211.54</v>
      </c>
      <c r="AL7" s="36">
        <v>149.59</v>
      </c>
      <c r="AM7" s="36">
        <v>17.43</v>
      </c>
      <c r="AN7" s="36">
        <v>16.09</v>
      </c>
      <c r="AO7" s="36">
        <v>15.69</v>
      </c>
      <c r="AP7" s="36">
        <v>13.47</v>
      </c>
      <c r="AQ7" s="36">
        <v>9.49</v>
      </c>
      <c r="AR7" s="36">
        <v>0.81</v>
      </c>
      <c r="AS7" s="36">
        <v>496.12</v>
      </c>
      <c r="AT7" s="36">
        <v>750.87</v>
      </c>
      <c r="AU7" s="36">
        <v>693.77</v>
      </c>
      <c r="AV7" s="36">
        <v>255.45</v>
      </c>
      <c r="AW7" s="36">
        <v>85.63</v>
      </c>
      <c r="AX7" s="36">
        <v>1149.75</v>
      </c>
      <c r="AY7" s="36">
        <v>1128.25</v>
      </c>
      <c r="AZ7" s="36">
        <v>1159.4100000000001</v>
      </c>
      <c r="BA7" s="36">
        <v>1081.23</v>
      </c>
      <c r="BB7" s="36">
        <v>406.37</v>
      </c>
      <c r="BC7" s="36">
        <v>264.16000000000003</v>
      </c>
      <c r="BD7" s="36">
        <v>931.59</v>
      </c>
      <c r="BE7" s="36">
        <v>968.28</v>
      </c>
      <c r="BF7" s="36">
        <v>920.4</v>
      </c>
      <c r="BG7" s="36">
        <v>877.48</v>
      </c>
      <c r="BH7" s="36">
        <v>737.29</v>
      </c>
      <c r="BI7" s="36">
        <v>462.52</v>
      </c>
      <c r="BJ7" s="36">
        <v>474.06</v>
      </c>
      <c r="BK7" s="36">
        <v>458</v>
      </c>
      <c r="BL7" s="36">
        <v>443.13</v>
      </c>
      <c r="BM7" s="36">
        <v>442.54</v>
      </c>
      <c r="BN7" s="36">
        <v>283.72000000000003</v>
      </c>
      <c r="BO7" s="36">
        <v>79.8</v>
      </c>
      <c r="BP7" s="36">
        <v>66.459999999999994</v>
      </c>
      <c r="BQ7" s="36">
        <v>71.05</v>
      </c>
      <c r="BR7" s="36">
        <v>70.650000000000006</v>
      </c>
      <c r="BS7" s="36">
        <v>67.36</v>
      </c>
      <c r="BT7" s="36">
        <v>99.71</v>
      </c>
      <c r="BU7" s="36">
        <v>96.62</v>
      </c>
      <c r="BV7" s="36">
        <v>96.27</v>
      </c>
      <c r="BW7" s="36">
        <v>95.4</v>
      </c>
      <c r="BX7" s="36">
        <v>98.6</v>
      </c>
      <c r="BY7" s="36">
        <v>104.6</v>
      </c>
      <c r="BZ7" s="36">
        <v>182.19</v>
      </c>
      <c r="CA7" s="36">
        <v>209.83</v>
      </c>
      <c r="CB7" s="36">
        <v>203.36</v>
      </c>
      <c r="CC7" s="36">
        <v>204.79</v>
      </c>
      <c r="CD7" s="36">
        <v>215.16</v>
      </c>
      <c r="CE7" s="36">
        <v>176.84</v>
      </c>
      <c r="CF7" s="36">
        <v>184.53</v>
      </c>
      <c r="CG7" s="36">
        <v>186.94</v>
      </c>
      <c r="CH7" s="36">
        <v>186.15</v>
      </c>
      <c r="CI7" s="36">
        <v>181.67</v>
      </c>
      <c r="CJ7" s="36">
        <v>164.21</v>
      </c>
      <c r="CK7" s="36">
        <v>72.72</v>
      </c>
      <c r="CL7" s="36">
        <v>72.88</v>
      </c>
      <c r="CM7" s="36">
        <v>74.63</v>
      </c>
      <c r="CN7" s="36">
        <v>78.290000000000006</v>
      </c>
      <c r="CO7" s="36">
        <v>75.22</v>
      </c>
      <c r="CP7" s="36">
        <v>53.5</v>
      </c>
      <c r="CQ7" s="36">
        <v>52.9</v>
      </c>
      <c r="CR7" s="36">
        <v>54.51</v>
      </c>
      <c r="CS7" s="36">
        <v>54.47</v>
      </c>
      <c r="CT7" s="36">
        <v>53.61</v>
      </c>
      <c r="CU7" s="36">
        <v>59.8</v>
      </c>
      <c r="CV7" s="36">
        <v>73.72</v>
      </c>
      <c r="CW7" s="36">
        <v>70.09</v>
      </c>
      <c r="CX7" s="36">
        <v>66.91</v>
      </c>
      <c r="CY7" s="36">
        <v>68.22</v>
      </c>
      <c r="CZ7" s="36">
        <v>69.97</v>
      </c>
      <c r="DA7" s="36">
        <v>82.8</v>
      </c>
      <c r="DB7" s="36">
        <v>81.63</v>
      </c>
      <c r="DC7" s="36">
        <v>81.790000000000006</v>
      </c>
      <c r="DD7" s="36">
        <v>81.459999999999994</v>
      </c>
      <c r="DE7" s="36">
        <v>81.31</v>
      </c>
      <c r="DF7" s="36">
        <v>89.78</v>
      </c>
      <c r="DG7" s="36">
        <v>38.159999999999997</v>
      </c>
      <c r="DH7" s="36">
        <v>40.76</v>
      </c>
      <c r="DI7" s="36">
        <v>42.42</v>
      </c>
      <c r="DJ7" s="36">
        <v>44.18</v>
      </c>
      <c r="DK7" s="36">
        <v>51.5</v>
      </c>
      <c r="DL7" s="36">
        <v>35.71</v>
      </c>
      <c r="DM7" s="36">
        <v>37.25</v>
      </c>
      <c r="DN7" s="36">
        <v>37.799999999999997</v>
      </c>
      <c r="DO7" s="36">
        <v>38.520000000000003</v>
      </c>
      <c r="DP7" s="36">
        <v>46.67</v>
      </c>
      <c r="DQ7" s="36">
        <v>46.31</v>
      </c>
      <c r="DR7" s="36">
        <v>3.43</v>
      </c>
      <c r="DS7" s="36">
        <v>3.8</v>
      </c>
      <c r="DT7" s="36">
        <v>5.14</v>
      </c>
      <c r="DU7" s="36">
        <v>6.25</v>
      </c>
      <c r="DV7" s="36">
        <v>8.34</v>
      </c>
      <c r="DW7" s="36">
        <v>6.62</v>
      </c>
      <c r="DX7" s="36">
        <v>7.9</v>
      </c>
      <c r="DY7" s="36">
        <v>8.2200000000000006</v>
      </c>
      <c r="DZ7" s="36">
        <v>9.43</v>
      </c>
      <c r="EA7" s="36">
        <v>10.029999999999999</v>
      </c>
      <c r="EB7" s="36">
        <v>12.42</v>
      </c>
      <c r="EC7" s="36">
        <v>0.03</v>
      </c>
      <c r="ED7" s="36">
        <v>0.02</v>
      </c>
      <c r="EE7" s="36">
        <v>0.19</v>
      </c>
      <c r="EF7" s="36">
        <v>1.37</v>
      </c>
      <c r="EG7" s="36">
        <v>0.7</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2016-02-15T04:20:59Z</cp:lastPrinted>
  <dcterms:created xsi:type="dcterms:W3CDTF">2016-02-03T07:23:15Z</dcterms:created>
  <dcterms:modified xsi:type="dcterms:W3CDTF">2016-02-22T05:20:55Z</dcterms:modified>
  <cp:category/>
</cp:coreProperties>
</file>