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<sst xmlns="http://schemas.openxmlformats.org/spreadsheetml/2006/main" count="217" uniqueCount="107">
  <si>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</si>
  <si>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</si>
  <si>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</si>
  <si>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</si>
  <si>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</si>
  <si>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</si>
  <si>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</si>
  <si>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</si>
  <si>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</si>
  <si>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</si>
  <si>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</si>
  <si>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</si>
  <si>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</si>
  <si>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</si>
  <si>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</si>
  <si>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</si>
  <si>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</si>
  <si>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</si>
  <si>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</si>
  <si>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</si>
  <si>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</si>
  <si>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</si>
  <si>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</si>
  <si>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</si>
  <si>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</si>
  <si>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</si>
  <si>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</si>
  <si>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</si>
  <si>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</si>
  <si>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</si>
  <si>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</si>
  <si>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</si>
  <si>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</si>
  <si>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</si>
  <si>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</si>
  <si>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</si>
  <si>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</si>
  <si>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</si>
  <si>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</si>
  <si>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</si>
  <si>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</si>
  <si>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</si>
  <si>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</si>
  <si>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</si>
  <si>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</si>
  <si>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</si>
  <si>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</si>
  <si>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</si>
  <si>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</si>
  <si>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</si>
  <si>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</si>
  <si>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</si>
  <si>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</si>
  <si>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</si>
  <si>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</si>
  <si>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</si>
  <si>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</si>
  <si>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</si>
  <si>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</si>
  <si>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</si>
  <si>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</si>
  <si>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</si>
  <si>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</si>
  <si>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</si>
  <si>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</si>
  <si>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</si>
  <si>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</si>
  <si>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</si>
  <si>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</si>
  <si>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</si>
  <si>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</si>
  <si>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</si>
  <si>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</si>
  <si>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</si>
  <si>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</si>
  <si>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</si>
  <si>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</si>
  <si>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</si>
  <si>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</si>
  <si>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</si>
  <si>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</si>
  <si>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</si>
  <si>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</si>
  <si>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</si>
  <si>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</si>
  <si>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</si>
  <si>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</si>
  <si>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</si>
  <si>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</si>
  <si>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</si>
  <si>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</si>
  <si>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</si>
  <si>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</si>
  <si>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御浜町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</si>
  <si>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</si>
  <si>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</si>
  <si>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</si>
  <si>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</si>
  <si>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</si>
  <si>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</si>
  <si>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</si>
  <si>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</si>
  <si>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</si>
  <si>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</si>
  <si>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保有資産が法定耐用年数に近づいており、施設の更新時期が近いことが想定される。また、法定耐用年数に達していなくても必要に応じ更新を進めていくことも考慮し、財源を確保するための計画を策定する必要がある。</t>
    <phoneticPr fontId="4"/>
  </si>
  <si>
    <t xml:space="preserve">
　企業債残高の負担が大きく経営を圧迫しており、施設等の更新計画に対する財源の確保は困難な状態にあるため、少しでも施設等を長寿命化できるようにし、支出を抑制しながら経営改善が図られるよう努力したうえで、料金の値上げ等の見直しを考える必要性がある。</t>
    <phoneticPr fontId="4"/>
  </si>
  <si>
    <t xml:space="preserve">
　経常収支、料金回収率においては、みなし償却を採用していなかったため、制度改正により収支が改善されたように見えるが実際は改善されているとはいえず、類似団体と比較しても低い状態にある。また、企業債残高においては類似団体と比較して２倍となっており負担が大きくなっている。昨今の人口の減少等により料金収入が増加することは難しく、施設等の更新を計画的に実施するための財源確保が困難であることから、施設の長寿命化や更なる支出の抑制、料金の値上げの検討が必要となってくる。</t>
    <rPh sb="3" eb="4">
      <t>ジョウ</t>
    </rPh>
    <rPh sb="21" eb="23">
      <t>ショウキャク</t>
    </rPh>
    <rPh sb="24" eb="26">
      <t>サイヨウ</t>
    </rPh>
    <rPh sb="36" eb="38">
      <t>セイド</t>
    </rPh>
    <rPh sb="38" eb="40">
      <t>カイセイ</t>
    </rPh>
    <rPh sb="43" eb="45">
      <t>シュウシ</t>
    </rPh>
    <rPh sb="46" eb="48">
      <t>カイゼン</t>
    </rPh>
    <rPh sb="54" eb="55">
      <t>ミ</t>
    </rPh>
    <rPh sb="58" eb="60">
      <t>ジッサイ</t>
    </rPh>
    <rPh sb="61" eb="63">
      <t>カイゼン</t>
    </rPh>
    <rPh sb="115" eb="116">
      <t>バイ</t>
    </rPh>
    <rPh sb="122" eb="124">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</si>
</sst>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0.34</c:v>
                </c:pt>
                <c:pt idx="1">
                  <c:v>0.78</c:v>
                </c:pt>
                <c:pt idx="2">
                  <c:v>0.36</c:v>
                </c:pt>
                <c:pt idx="3">
                  <c:v>0.26</c:v>
                </c:pt>
                <c:pt idx="4">
                  <c:v>0.16</c:v>
                </c:pt>
              </c:numCache>
            </c:numRef>
          </c:val>
        </c:ser>
        <c:dLbls>
          <c:showLegendKey val="0"/>
          <c:showVal val="0"/>
          <c:showCatName val="0"/>
          <c:showSerName val="0"/>
          <c:showPercent val="0"/>
          <c:showBubbleSize val="0"/>
        </c:dLbls>
        <c:gapWidth val="150"/>
        <c:axId val="84732160"/>
        <c:axId val="863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84732160"/>
        <c:axId val="86315392"/>
      </c:lineChart>
      <c:dateAx>
        <c:axId val="84732160"/>
        <c:scaling>
          <c:orientation val="minMax"/>
        </c:scaling>
        <c:delete val="1"/>
        <c:axPos val="b"/>
        <c:numFmt formatCode="ge" sourceLinked="1"/>
        <c:majorTickMark val="none"/>
        <c:minorTickMark val="none"/>
        <c:tickLblPos val="none"/>
        <c:crossAx val="86315392"/>
        <c:crosses val="autoZero"/>
        <c:auto val="1"/>
        <c:lblOffset val="100"/>
        <c:baseTimeUnit val="years"/>
      </c:dateAx>
      <c:valAx>
        <c:axId val="863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62.68</c:v>
                </c:pt>
                <c:pt idx="1">
                  <c:v>65.23</c:v>
                </c:pt>
                <c:pt idx="2">
                  <c:v>63.52</c:v>
                </c:pt>
                <c:pt idx="3">
                  <c:v>64.260000000000005</c:v>
                </c:pt>
                <c:pt idx="4">
                  <c:v>62.2</c:v>
                </c:pt>
              </c:numCache>
            </c:numRef>
          </c:val>
        </c:ser>
        <c:dLbls>
          <c:showLegendKey val="0"/>
          <c:showVal val="0"/>
          <c:showCatName val="0"/>
          <c:showSerName val="0"/>
          <c:showPercent val="0"/>
          <c:showBubbleSize val="0"/>
        </c:dLbls>
        <c:gapWidth val="150"/>
        <c:axId val="87890560"/>
        <c:axId val="879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87890560"/>
        <c:axId val="87905024"/>
      </c:lineChart>
      <c:dateAx>
        <c:axId val="87890560"/>
        <c:scaling>
          <c:orientation val="minMax"/>
        </c:scaling>
        <c:delete val="1"/>
        <c:axPos val="b"/>
        <c:numFmt formatCode="ge" sourceLinked="1"/>
        <c:majorTickMark val="none"/>
        <c:minorTickMark val="none"/>
        <c:tickLblPos val="none"/>
        <c:crossAx val="87905024"/>
        <c:crosses val="autoZero"/>
        <c:auto val="1"/>
        <c:lblOffset val="100"/>
        <c:baseTimeUnit val="years"/>
      </c:dateAx>
      <c:valAx>
        <c:axId val="879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86.47</c:v>
                </c:pt>
                <c:pt idx="1">
                  <c:v>81.91</c:v>
                </c:pt>
                <c:pt idx="2">
                  <c:v>80.56</c:v>
                </c:pt>
                <c:pt idx="3">
                  <c:v>79.430000000000007</c:v>
                </c:pt>
                <c:pt idx="4">
                  <c:v>77.69</c:v>
                </c:pt>
              </c:numCache>
            </c:numRef>
          </c:val>
        </c:ser>
        <c:dLbls>
          <c:showLegendKey val="0"/>
          <c:showVal val="0"/>
          <c:showCatName val="0"/>
          <c:showSerName val="0"/>
          <c:showPercent val="0"/>
          <c:showBubbleSize val="0"/>
        </c:dLbls>
        <c:gapWidth val="150"/>
        <c:axId val="87943424"/>
        <c:axId val="879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87943424"/>
        <c:axId val="87949696"/>
      </c:lineChart>
      <c:dateAx>
        <c:axId val="87943424"/>
        <c:scaling>
          <c:orientation val="minMax"/>
        </c:scaling>
        <c:delete val="1"/>
        <c:axPos val="b"/>
        <c:numFmt formatCode="ge" sourceLinked="1"/>
        <c:majorTickMark val="none"/>
        <c:minorTickMark val="none"/>
        <c:tickLblPos val="none"/>
        <c:crossAx val="87949696"/>
        <c:crosses val="autoZero"/>
        <c:auto val="1"/>
        <c:lblOffset val="100"/>
        <c:baseTimeUnit val="years"/>
      </c:dateAx>
      <c:valAx>
        <c:axId val="879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69.069999999999993</c:v>
                </c:pt>
                <c:pt idx="1">
                  <c:v>75.849999999999994</c:v>
                </c:pt>
                <c:pt idx="2">
                  <c:v>76.59</c:v>
                </c:pt>
                <c:pt idx="3">
                  <c:v>77.709999999999994</c:v>
                </c:pt>
                <c:pt idx="4">
                  <c:v>90.65</c:v>
                </c:pt>
              </c:numCache>
            </c:numRef>
          </c:val>
        </c:ser>
        <c:dLbls>
          <c:showLegendKey val="0"/>
          <c:showVal val="0"/>
          <c:showCatName val="0"/>
          <c:showSerName val="0"/>
          <c:showPercent val="0"/>
          <c:showBubbleSize val="0"/>
        </c:dLbls>
        <c:gapWidth val="150"/>
        <c:axId val="86353792"/>
        <c:axId val="863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86353792"/>
        <c:axId val="86364160"/>
      </c:lineChart>
      <c:dateAx>
        <c:axId val="86353792"/>
        <c:scaling>
          <c:orientation val="minMax"/>
        </c:scaling>
        <c:delete val="1"/>
        <c:axPos val="b"/>
        <c:numFmt formatCode="ge" sourceLinked="1"/>
        <c:majorTickMark val="none"/>
        <c:minorTickMark val="none"/>
        <c:tickLblPos val="none"/>
        <c:crossAx val="86364160"/>
        <c:crosses val="autoZero"/>
        <c:auto val="1"/>
        <c:lblOffset val="100"/>
        <c:baseTimeUnit val="years"/>
      </c:dateAx>
      <c:valAx>
        <c:axId val="8636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45.25</c:v>
                </c:pt>
                <c:pt idx="1">
                  <c:v>48.03</c:v>
                </c:pt>
                <c:pt idx="2">
                  <c:v>50.94</c:v>
                </c:pt>
                <c:pt idx="3">
                  <c:v>53.58</c:v>
                </c:pt>
                <c:pt idx="4">
                  <c:v>56.32</c:v>
                </c:pt>
              </c:numCache>
            </c:numRef>
          </c:val>
        </c:ser>
        <c:dLbls>
          <c:showLegendKey val="0"/>
          <c:showVal val="0"/>
          <c:showCatName val="0"/>
          <c:showSerName val="0"/>
          <c:showPercent val="0"/>
          <c:showBubbleSize val="0"/>
        </c:dLbls>
        <c:gapWidth val="150"/>
        <c:axId val="87582208"/>
        <c:axId val="875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87582208"/>
        <c:axId val="87584128"/>
      </c:lineChart>
      <c:dateAx>
        <c:axId val="87582208"/>
        <c:scaling>
          <c:orientation val="minMax"/>
        </c:scaling>
        <c:delete val="1"/>
        <c:axPos val="b"/>
        <c:numFmt formatCode="ge" sourceLinked="1"/>
        <c:majorTickMark val="none"/>
        <c:minorTickMark val="none"/>
        <c:tickLblPos val="none"/>
        <c:crossAx val="87584128"/>
        <c:crosses val="autoZero"/>
        <c:auto val="1"/>
        <c:lblOffset val="100"/>
        <c:baseTimeUnit val="years"/>
      </c:dateAx>
      <c:valAx>
        <c:axId val="875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688320"/>
        <c:axId val="876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87688320"/>
        <c:axId val="87690240"/>
      </c:lineChart>
      <c:dateAx>
        <c:axId val="87688320"/>
        <c:scaling>
          <c:orientation val="minMax"/>
        </c:scaling>
        <c:delete val="1"/>
        <c:axPos val="b"/>
        <c:numFmt formatCode="ge" sourceLinked="1"/>
        <c:majorTickMark val="none"/>
        <c:minorTickMark val="none"/>
        <c:tickLblPos val="none"/>
        <c:crossAx val="87690240"/>
        <c:crosses val="autoZero"/>
        <c:auto val="1"/>
        <c:lblOffset val="100"/>
        <c:baseTimeUnit val="years"/>
      </c:dateAx>
      <c:valAx>
        <c:axId val="876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409.8</c:v>
                </c:pt>
                <c:pt idx="1">
                  <c:v>399.38</c:v>
                </c:pt>
                <c:pt idx="2">
                  <c:v>534.53</c:v>
                </c:pt>
                <c:pt idx="3">
                  <c:v>560.98</c:v>
                </c:pt>
                <c:pt idx="4">
                  <c:v>320.60000000000002</c:v>
                </c:pt>
              </c:numCache>
            </c:numRef>
          </c:val>
        </c:ser>
        <c:dLbls>
          <c:showLegendKey val="0"/>
          <c:showVal val="0"/>
          <c:showCatName val="0"/>
          <c:showSerName val="0"/>
          <c:showPercent val="0"/>
          <c:showBubbleSize val="0"/>
        </c:dLbls>
        <c:gapWidth val="150"/>
        <c:axId val="87726720"/>
        <c:axId val="87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87726720"/>
        <c:axId val="87732992"/>
      </c:lineChart>
      <c:dateAx>
        <c:axId val="87726720"/>
        <c:scaling>
          <c:orientation val="minMax"/>
        </c:scaling>
        <c:delete val="1"/>
        <c:axPos val="b"/>
        <c:numFmt formatCode="ge" sourceLinked="1"/>
        <c:majorTickMark val="none"/>
        <c:minorTickMark val="none"/>
        <c:tickLblPos val="none"/>
        <c:crossAx val="87732992"/>
        <c:crosses val="autoZero"/>
        <c:auto val="1"/>
        <c:lblOffset val="100"/>
        <c:baseTimeUnit val="years"/>
      </c:dateAx>
      <c:valAx>
        <c:axId val="8773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1156.33</c:v>
                </c:pt>
                <c:pt idx="1">
                  <c:v>815.59</c:v>
                </c:pt>
                <c:pt idx="2">
                  <c:v>974.27</c:v>
                </c:pt>
                <c:pt idx="3">
                  <c:v>843.38</c:v>
                </c:pt>
                <c:pt idx="4">
                  <c:v>129.83000000000001</c:v>
                </c:pt>
              </c:numCache>
            </c:numRef>
          </c:val>
        </c:ser>
        <c:dLbls>
          <c:showLegendKey val="0"/>
          <c:showVal val="0"/>
          <c:showCatName val="0"/>
          <c:showSerName val="0"/>
          <c:showPercent val="0"/>
          <c:showBubbleSize val="0"/>
        </c:dLbls>
        <c:gapWidth val="150"/>
        <c:axId val="88033920"/>
        <c:axId val="880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88033920"/>
        <c:axId val="88040192"/>
      </c:lineChart>
      <c:dateAx>
        <c:axId val="88033920"/>
        <c:scaling>
          <c:orientation val="minMax"/>
        </c:scaling>
        <c:delete val="1"/>
        <c:axPos val="b"/>
        <c:numFmt formatCode="ge" sourceLinked="1"/>
        <c:majorTickMark val="none"/>
        <c:minorTickMark val="none"/>
        <c:tickLblPos val="none"/>
        <c:crossAx val="88040192"/>
        <c:crosses val="autoZero"/>
        <c:auto val="1"/>
        <c:lblOffset val="100"/>
        <c:baseTimeUnit val="years"/>
      </c:dateAx>
      <c:valAx>
        <c:axId val="8804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1273.45</c:v>
                </c:pt>
                <c:pt idx="1">
                  <c:v>1073.3499999999999</c:v>
                </c:pt>
                <c:pt idx="2">
                  <c:v>1042.51</c:v>
                </c:pt>
                <c:pt idx="3">
                  <c:v>975.32</c:v>
                </c:pt>
                <c:pt idx="4">
                  <c:v>962.45</c:v>
                </c:pt>
              </c:numCache>
            </c:numRef>
          </c:val>
        </c:ser>
        <c:dLbls>
          <c:showLegendKey val="0"/>
          <c:showVal val="0"/>
          <c:showCatName val="0"/>
          <c:showSerName val="0"/>
          <c:showPercent val="0"/>
          <c:showBubbleSize val="0"/>
        </c:dLbls>
        <c:gapWidth val="150"/>
        <c:axId val="88058112"/>
        <c:axId val="880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88058112"/>
        <c:axId val="88076672"/>
      </c:lineChart>
      <c:dateAx>
        <c:axId val="88058112"/>
        <c:scaling>
          <c:orientation val="minMax"/>
        </c:scaling>
        <c:delete val="1"/>
        <c:axPos val="b"/>
        <c:numFmt formatCode="ge" sourceLinked="1"/>
        <c:majorTickMark val="none"/>
        <c:minorTickMark val="none"/>
        <c:tickLblPos val="none"/>
        <c:crossAx val="88076672"/>
        <c:crosses val="autoZero"/>
        <c:auto val="1"/>
        <c:lblOffset val="100"/>
        <c:baseTimeUnit val="years"/>
      </c:dateAx>
      <c:valAx>
        <c:axId val="8807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62.88</c:v>
                </c:pt>
                <c:pt idx="1">
                  <c:v>68.92</c:v>
                </c:pt>
                <c:pt idx="2">
                  <c:v>71</c:v>
                </c:pt>
                <c:pt idx="3">
                  <c:v>71.099999999999994</c:v>
                </c:pt>
                <c:pt idx="4">
                  <c:v>79.099999999999994</c:v>
                </c:pt>
              </c:numCache>
            </c:numRef>
          </c:val>
        </c:ser>
        <c:dLbls>
          <c:showLegendKey val="0"/>
          <c:showVal val="0"/>
          <c:showCatName val="0"/>
          <c:showSerName val="0"/>
          <c:showPercent val="0"/>
          <c:showBubbleSize val="0"/>
        </c:dLbls>
        <c:gapWidth val="150"/>
        <c:axId val="87777664"/>
        <c:axId val="877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87777664"/>
        <c:axId val="87779584"/>
      </c:lineChart>
      <c:dateAx>
        <c:axId val="87777664"/>
        <c:scaling>
          <c:orientation val="minMax"/>
        </c:scaling>
        <c:delete val="1"/>
        <c:axPos val="b"/>
        <c:numFmt formatCode="ge" sourceLinked="1"/>
        <c:majorTickMark val="none"/>
        <c:minorTickMark val="none"/>
        <c:tickLblPos val="none"/>
        <c:crossAx val="87779584"/>
        <c:crosses val="autoZero"/>
        <c:auto val="1"/>
        <c:lblOffset val="100"/>
        <c:baseTimeUnit val="years"/>
      </c:dateAx>
      <c:valAx>
        <c:axId val="877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212.09</c:v>
                </c:pt>
                <c:pt idx="1">
                  <c:v>220.28</c:v>
                </c:pt>
                <c:pt idx="2">
                  <c:v>216.8</c:v>
                </c:pt>
                <c:pt idx="3">
                  <c:v>217.01</c:v>
                </c:pt>
                <c:pt idx="4">
                  <c:v>195.17</c:v>
                </c:pt>
              </c:numCache>
            </c:numRef>
          </c:val>
        </c:ser>
        <c:dLbls>
          <c:showLegendKey val="0"/>
          <c:showVal val="0"/>
          <c:showCatName val="0"/>
          <c:showSerName val="0"/>
          <c:showPercent val="0"/>
          <c:showBubbleSize val="0"/>
        </c:dLbls>
        <c:gapWidth val="150"/>
        <c:axId val="87809024"/>
        <c:axId val="878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87809024"/>
        <c:axId val="87811200"/>
      </c:lineChart>
      <c:dateAx>
        <c:axId val="87809024"/>
        <c:scaling>
          <c:orientation val="minMax"/>
        </c:scaling>
        <c:delete val="1"/>
        <c:axPos val="b"/>
        <c:numFmt formatCode="ge" sourceLinked="1"/>
        <c:majorTickMark val="none"/>
        <c:minorTickMark val="none"/>
        <c:tickLblPos val="none"/>
        <c:crossAx val="87811200"/>
        <c:crosses val="autoZero"/>
        <c:auto val="1"/>
        <c:lblOffset val="100"/>
        <c:baseTimeUnit val="years"/>
      </c:dateAx>
      <c:valAx>
        <c:axId val="878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御浜町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9208</v>
      </c>
      <c r="AJ8" s="75"/>
      <c r="AK8" s="75"/>
      <c r="AL8" s="75"/>
      <c r="AM8" s="75"/>
      <c r="AN8" s="75"/>
      <c r="AO8" s="75"/>
      <c r="AP8" s="76"/>
      <c r="AQ8" s="57">
        <f>データ!R6</f>
        <v>88.13</v>
      </c>
      <c r="AR8" s="57"/>
      <c r="AS8" s="57"/>
      <c r="AT8" s="57"/>
      <c r="AU8" s="57"/>
      <c r="AV8" s="57"/>
      <c r="AW8" s="57"/>
      <c r="AX8" s="57"/>
      <c r="AY8" s="57">
        <f>データ!S6</f>
        <v>104.48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15.16</v>
      </c>
      <c r="K10" s="57"/>
      <c r="L10" s="57"/>
      <c r="M10" s="57"/>
      <c r="N10" s="57"/>
      <c r="O10" s="57"/>
      <c r="P10" s="57"/>
      <c r="Q10" s="57"/>
      <c r="R10" s="57">
        <f>データ!O6</f>
        <v>96.76</v>
      </c>
      <c r="S10" s="57"/>
      <c r="T10" s="57"/>
      <c r="U10" s="57"/>
      <c r="V10" s="57"/>
      <c r="W10" s="57"/>
      <c r="X10" s="57"/>
      <c r="Y10" s="57"/>
      <c r="Z10" s="65">
        <f>データ!P6</f>
        <v>2750</v>
      </c>
      <c r="AA10" s="65"/>
      <c r="AB10" s="65"/>
      <c r="AC10" s="65"/>
      <c r="AD10" s="65"/>
      <c r="AE10" s="65"/>
      <c r="AF10" s="65"/>
      <c r="AG10" s="65"/>
      <c r="AH10" s="2"/>
      <c r="AI10" s="65">
        <f>データ!T6</f>
        <v>8873</v>
      </c>
      <c r="AJ10" s="65"/>
      <c r="AK10" s="65"/>
      <c r="AL10" s="65"/>
      <c r="AM10" s="65"/>
      <c r="AN10" s="65"/>
      <c r="AO10" s="65"/>
      <c r="AP10" s="65"/>
      <c r="AQ10" s="57">
        <f>データ!U6</f>
        <v>65.099999999999994</v>
      </c>
      <c r="AR10" s="57"/>
      <c r="AS10" s="57"/>
      <c r="AT10" s="57"/>
      <c r="AU10" s="57"/>
      <c r="AV10" s="57"/>
      <c r="AW10" s="57"/>
      <c r="AX10" s="57"/>
      <c r="AY10" s="57">
        <f>データ!V6</f>
        <v>136.30000000000001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245615</v>
      </c>
      <c r="D6" s="31">
        <f t="shared" si="3"/>
        <v>46</v>
      </c>
      <c r="E6" s="31">
        <f t="shared" si="3"/>
        <v>1</v>
      </c>
      <c r="F6" s="31">
        <f t="shared" si="3"/>
        <v>0</v>
      </c>
      <c r="G6" s="31">
        <f t="shared" si="3"/>
        <v>1</v>
      </c>
      <c r="H6" s="31" t="str">
        <f t="shared" si="3"/>
        <v>三重県　御浜町</v>
      </c>
      <c r="I6" s="31" t="str">
        <f t="shared" si="3"/>
        <v>法適用</v>
      </c>
      <c r="J6" s="31" t="str">
        <f t="shared" si="3"/>
        <v>水道事業</v>
      </c>
      <c r="K6" s="31" t="str">
        <f t="shared" si="3"/>
        <v>末端給水事業</v>
      </c>
      <c r="L6" s="31" t="str">
        <f t="shared" si="3"/>
        <v>A8</v>
      </c>
      <c r="M6" s="32" t="str">
        <f t="shared" si="3"/>
        <v>-</v>
      </c>
      <c r="N6" s="32">
        <f t="shared" si="3"/>
        <v>15.16</v>
      </c>
      <c r="O6" s="32">
        <f t="shared" si="3"/>
        <v>96.76</v>
      </c>
      <c r="P6" s="32">
        <f t="shared" si="3"/>
        <v>2750</v>
      </c>
      <c r="Q6" s="32">
        <f t="shared" si="3"/>
        <v>9208</v>
      </c>
      <c r="R6" s="32">
        <f t="shared" si="3"/>
        <v>88.13</v>
      </c>
      <c r="S6" s="32">
        <f t="shared" si="3"/>
        <v>104.48</v>
      </c>
      <c r="T6" s="32">
        <f t="shared" si="3"/>
        <v>8873</v>
      </c>
      <c r="U6" s="32">
        <f t="shared" si="3"/>
        <v>65.099999999999994</v>
      </c>
      <c r="V6" s="32">
        <f t="shared" si="3"/>
        <v>136.30000000000001</v>
      </c>
      <c r="W6" s="33">
        <f>IF(W7="",NA(),W7)</f>
        <v>69.069999999999993</v>
      </c>
      <c r="X6" s="33">
        <f t="shared" ref="X6:AF6" si="4">IF(X7="",NA(),X7)</f>
        <v>75.849999999999994</v>
      </c>
      <c r="Y6" s="33">
        <f t="shared" si="4"/>
        <v>76.59</v>
      </c>
      <c r="Z6" s="33">
        <f t="shared" si="4"/>
        <v>77.709999999999994</v>
      </c>
      <c r="AA6" s="33">
        <f t="shared" si="4"/>
        <v>90.65</v>
      </c>
      <c r="AB6" s="33">
        <f t="shared" si="4"/>
        <v>108.06</v>
      </c>
      <c r="AC6" s="33">
        <f t="shared" si="4"/>
        <v>104.82</v>
      </c>
      <c r="AD6" s="33">
        <f t="shared" si="4"/>
        <v>104.95</v>
      </c>
      <c r="AE6" s="33">
        <f t="shared" si="4"/>
        <v>105.53</v>
      </c>
      <c r="AF6" s="33">
        <f t="shared" si="4"/>
        <v>107.2</v>
      </c>
      <c r="AG6" s="32" t="str">
        <f>IF(AG7="","",IF(AG7="-","【-】","【"&amp;SUBSTITUTE(TEXT(AG7,"#,##0.00"),"-","△")&amp;"】"))</f>
        <v>【113.03】</v>
      </c>
      <c r="AH6" s="33">
        <f>IF(AH7="",NA(),AH7)</f>
        <v>409.8</v>
      </c>
      <c r="AI6" s="33">
        <f t="shared" ref="AI6:AQ6" si="5">IF(AI7="",NA(),AI7)</f>
        <v>399.38</v>
      </c>
      <c r="AJ6" s="33">
        <f t="shared" si="5"/>
        <v>534.53</v>
      </c>
      <c r="AK6" s="33">
        <f t="shared" si="5"/>
        <v>560.98</v>
      </c>
      <c r="AL6" s="33">
        <f t="shared" si="5"/>
        <v>320.60000000000002</v>
      </c>
      <c r="AM6" s="33">
        <f t="shared" si="5"/>
        <v>23.31</v>
      </c>
      <c r="AN6" s="33">
        <f t="shared" si="5"/>
        <v>26.83</v>
      </c>
      <c r="AO6" s="33">
        <f t="shared" si="5"/>
        <v>26.81</v>
      </c>
      <c r="AP6" s="33">
        <f t="shared" si="5"/>
        <v>28.31</v>
      </c>
      <c r="AQ6" s="33">
        <f t="shared" si="5"/>
        <v>13.46</v>
      </c>
      <c r="AR6" s="32" t="str">
        <f>IF(AR7="","",IF(AR7="-","【-】","【"&amp;SUBSTITUTE(TEXT(AR7,"#,##0.00"),"-","△")&amp;"】"))</f>
        <v>【0.81】</v>
      </c>
      <c r="AS6" s="33">
        <f>IF(AS7="",NA(),AS7)</f>
        <v>1156.33</v>
      </c>
      <c r="AT6" s="33">
        <f t="shared" ref="AT6:BB6" si="6">IF(AT7="",NA(),AT7)</f>
        <v>815.59</v>
      </c>
      <c r="AU6" s="33">
        <f t="shared" si="6"/>
        <v>974.27</v>
      </c>
      <c r="AV6" s="33">
        <f t="shared" si="6"/>
        <v>843.38</v>
      </c>
      <c r="AW6" s="33">
        <f t="shared" si="6"/>
        <v>129.83000000000001</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1273.45</v>
      </c>
      <c r="BE6" s="33">
        <f t="shared" ref="BE6:BM6" si="7">IF(BE7="",NA(),BE7)</f>
        <v>1073.3499999999999</v>
      </c>
      <c r="BF6" s="33">
        <f t="shared" si="7"/>
        <v>1042.51</v>
      </c>
      <c r="BG6" s="33">
        <f t="shared" si="7"/>
        <v>975.32</v>
      </c>
      <c r="BH6" s="33">
        <f t="shared" si="7"/>
        <v>962.45</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62.88</v>
      </c>
      <c r="BP6" s="33">
        <f t="shared" ref="BP6:BX6" si="8">IF(BP7="",NA(),BP7)</f>
        <v>68.92</v>
      </c>
      <c r="BQ6" s="33">
        <f t="shared" si="8"/>
        <v>71</v>
      </c>
      <c r="BR6" s="33">
        <f t="shared" si="8"/>
        <v>71.099999999999994</v>
      </c>
      <c r="BS6" s="33">
        <f t="shared" si="8"/>
        <v>79.099999999999994</v>
      </c>
      <c r="BT6" s="33">
        <f t="shared" si="8"/>
        <v>93.43</v>
      </c>
      <c r="BU6" s="33">
        <f t="shared" si="8"/>
        <v>90.17</v>
      </c>
      <c r="BV6" s="33">
        <f t="shared" si="8"/>
        <v>90.69</v>
      </c>
      <c r="BW6" s="33">
        <f t="shared" si="8"/>
        <v>90.64</v>
      </c>
      <c r="BX6" s="33">
        <f t="shared" si="8"/>
        <v>93.66</v>
      </c>
      <c r="BY6" s="32" t="str">
        <f>IF(BY7="","",IF(BY7="-","【-】","【"&amp;SUBSTITUTE(TEXT(BY7,"#,##0.00"),"-","△")&amp;"】"))</f>
        <v>【104.60】</v>
      </c>
      <c r="BZ6" s="33">
        <f>IF(BZ7="",NA(),BZ7)</f>
        <v>212.09</v>
      </c>
      <c r="CA6" s="33">
        <f t="shared" ref="CA6:CI6" si="9">IF(CA7="",NA(),CA7)</f>
        <v>220.28</v>
      </c>
      <c r="CB6" s="33">
        <f t="shared" si="9"/>
        <v>216.8</v>
      </c>
      <c r="CC6" s="33">
        <f t="shared" si="9"/>
        <v>217.01</v>
      </c>
      <c r="CD6" s="33">
        <f t="shared" si="9"/>
        <v>195.17</v>
      </c>
      <c r="CE6" s="33">
        <f t="shared" si="9"/>
        <v>204.24</v>
      </c>
      <c r="CF6" s="33">
        <f t="shared" si="9"/>
        <v>210.28</v>
      </c>
      <c r="CG6" s="33">
        <f t="shared" si="9"/>
        <v>211.08</v>
      </c>
      <c r="CH6" s="33">
        <f t="shared" si="9"/>
        <v>213.52</v>
      </c>
      <c r="CI6" s="33">
        <f t="shared" si="9"/>
        <v>208.21</v>
      </c>
      <c r="CJ6" s="32" t="str">
        <f>IF(CJ7="","",IF(CJ7="-","【-】","【"&amp;SUBSTITUTE(TEXT(CJ7,"#,##0.00"),"-","△")&amp;"】"))</f>
        <v>【164.21】</v>
      </c>
      <c r="CK6" s="33">
        <f>IF(CK7="",NA(),CK7)</f>
        <v>62.68</v>
      </c>
      <c r="CL6" s="33">
        <f t="shared" ref="CL6:CT6" si="10">IF(CL7="",NA(),CL7)</f>
        <v>65.23</v>
      </c>
      <c r="CM6" s="33">
        <f t="shared" si="10"/>
        <v>63.52</v>
      </c>
      <c r="CN6" s="33">
        <f t="shared" si="10"/>
        <v>64.260000000000005</v>
      </c>
      <c r="CO6" s="33">
        <f t="shared" si="10"/>
        <v>62.2</v>
      </c>
      <c r="CP6" s="33">
        <f t="shared" si="10"/>
        <v>51.05</v>
      </c>
      <c r="CQ6" s="33">
        <f t="shared" si="10"/>
        <v>50.49</v>
      </c>
      <c r="CR6" s="33">
        <f t="shared" si="10"/>
        <v>49.69</v>
      </c>
      <c r="CS6" s="33">
        <f t="shared" si="10"/>
        <v>49.77</v>
      </c>
      <c r="CT6" s="33">
        <f t="shared" si="10"/>
        <v>49.22</v>
      </c>
      <c r="CU6" s="32" t="str">
        <f>IF(CU7="","",IF(CU7="-","【-】","【"&amp;SUBSTITUTE(TEXT(CU7,"#,##0.00"),"-","△")&amp;"】"))</f>
        <v>【59.80】</v>
      </c>
      <c r="CV6" s="33">
        <f>IF(CV7="",NA(),CV7)</f>
        <v>86.47</v>
      </c>
      <c r="CW6" s="33">
        <f t="shared" ref="CW6:DE6" si="11">IF(CW7="",NA(),CW7)</f>
        <v>81.91</v>
      </c>
      <c r="CX6" s="33">
        <f t="shared" si="11"/>
        <v>80.56</v>
      </c>
      <c r="CY6" s="33">
        <f t="shared" si="11"/>
        <v>79.430000000000007</v>
      </c>
      <c r="CZ6" s="33">
        <f t="shared" si="11"/>
        <v>77.69</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45.25</v>
      </c>
      <c r="DH6" s="33">
        <f t="shared" ref="DH6:DP6" si="12">IF(DH7="",NA(),DH7)</f>
        <v>48.03</v>
      </c>
      <c r="DI6" s="33">
        <f t="shared" si="12"/>
        <v>50.94</v>
      </c>
      <c r="DJ6" s="33">
        <f t="shared" si="12"/>
        <v>53.58</v>
      </c>
      <c r="DK6" s="33">
        <f t="shared" si="12"/>
        <v>56.32</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0.34</v>
      </c>
      <c r="ED6" s="33">
        <f t="shared" ref="ED6:EL6" si="14">IF(ED7="",NA(),ED7)</f>
        <v>0.78</v>
      </c>
      <c r="EE6" s="33">
        <f t="shared" si="14"/>
        <v>0.36</v>
      </c>
      <c r="EF6" s="33">
        <f t="shared" si="14"/>
        <v>0.26</v>
      </c>
      <c r="EG6" s="33">
        <f t="shared" si="14"/>
        <v>0.16</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245615</v>
      </c>
      <c r="D7" s="35">
        <v>46</v>
      </c>
      <c r="E7" s="35">
        <v>1</v>
      </c>
      <c r="F7" s="35">
        <v>0</v>
      </c>
      <c r="G7" s="35">
        <v>1</v>
      </c>
      <c r="H7" s="35" t="s">
        <v>93</v>
      </c>
      <c r="I7" s="35" t="s">
        <v>94</v>
      </c>
      <c r="J7" s="35" t="s">
        <v>95</v>
      </c>
      <c r="K7" s="35" t="s">
        <v>96</v>
      </c>
      <c r="L7" s="35" t="s">
        <v>97</v>
      </c>
      <c r="M7" s="36" t="s">
        <v>98</v>
      </c>
      <c r="N7" s="36">
        <v>15.16</v>
      </c>
      <c r="O7" s="36">
        <v>96.76</v>
      </c>
      <c r="P7" s="36">
        <v>2750</v>
      </c>
      <c r="Q7" s="36">
        <v>9208</v>
      </c>
      <c r="R7" s="36">
        <v>88.13</v>
      </c>
      <c r="S7" s="36">
        <v>104.48</v>
      </c>
      <c r="T7" s="36">
        <v>8873</v>
      </c>
      <c r="U7" s="36">
        <v>65.099999999999994</v>
      </c>
      <c r="V7" s="36">
        <v>136.30000000000001</v>
      </c>
      <c r="W7" s="36">
        <v>69.069999999999993</v>
      </c>
      <c r="X7" s="36">
        <v>75.849999999999994</v>
      </c>
      <c r="Y7" s="36">
        <v>76.59</v>
      </c>
      <c r="Z7" s="36">
        <v>77.709999999999994</v>
      </c>
      <c r="AA7" s="36">
        <v>90.65</v>
      </c>
      <c r="AB7" s="36">
        <v>108.06</v>
      </c>
      <c r="AC7" s="36">
        <v>104.82</v>
      </c>
      <c r="AD7" s="36">
        <v>104.95</v>
      </c>
      <c r="AE7" s="36">
        <v>105.53</v>
      </c>
      <c r="AF7" s="36">
        <v>107.2</v>
      </c>
      <c r="AG7" s="36">
        <v>113.03</v>
      </c>
      <c r="AH7" s="36">
        <v>409.8</v>
      </c>
      <c r="AI7" s="36">
        <v>399.38</v>
      </c>
      <c r="AJ7" s="36">
        <v>534.53</v>
      </c>
      <c r="AK7" s="36">
        <v>560.98</v>
      </c>
      <c r="AL7" s="36">
        <v>320.60000000000002</v>
      </c>
      <c r="AM7" s="36">
        <v>23.31</v>
      </c>
      <c r="AN7" s="36">
        <v>26.83</v>
      </c>
      <c r="AO7" s="36">
        <v>26.81</v>
      </c>
      <c r="AP7" s="36">
        <v>28.31</v>
      </c>
      <c r="AQ7" s="36">
        <v>13.46</v>
      </c>
      <c r="AR7" s="36">
        <v>0.81</v>
      </c>
      <c r="AS7" s="36">
        <v>1156.33</v>
      </c>
      <c r="AT7" s="36">
        <v>815.59</v>
      </c>
      <c r="AU7" s="36">
        <v>974.27</v>
      </c>
      <c r="AV7" s="36">
        <v>843.38</v>
      </c>
      <c r="AW7" s="36">
        <v>129.83000000000001</v>
      </c>
      <c r="AX7" s="36">
        <v>1129.9100000000001</v>
      </c>
      <c r="AY7" s="36">
        <v>1197.1099999999999</v>
      </c>
      <c r="AZ7" s="36">
        <v>1002.64</v>
      </c>
      <c r="BA7" s="36">
        <v>1164.51</v>
      </c>
      <c r="BB7" s="36">
        <v>434.72</v>
      </c>
      <c r="BC7" s="36">
        <v>264.16000000000003</v>
      </c>
      <c r="BD7" s="36">
        <v>1273.45</v>
      </c>
      <c r="BE7" s="36">
        <v>1073.3499999999999</v>
      </c>
      <c r="BF7" s="36">
        <v>1042.51</v>
      </c>
      <c r="BG7" s="36">
        <v>975.32</v>
      </c>
      <c r="BH7" s="36">
        <v>962.45</v>
      </c>
      <c r="BI7" s="36">
        <v>540.94000000000005</v>
      </c>
      <c r="BJ7" s="36">
        <v>532.29999999999995</v>
      </c>
      <c r="BK7" s="36">
        <v>520.29999999999995</v>
      </c>
      <c r="BL7" s="36">
        <v>498.27</v>
      </c>
      <c r="BM7" s="36">
        <v>495.76</v>
      </c>
      <c r="BN7" s="36">
        <v>283.72000000000003</v>
      </c>
      <c r="BO7" s="36">
        <v>62.88</v>
      </c>
      <c r="BP7" s="36">
        <v>68.92</v>
      </c>
      <c r="BQ7" s="36">
        <v>71</v>
      </c>
      <c r="BR7" s="36">
        <v>71.099999999999994</v>
      </c>
      <c r="BS7" s="36">
        <v>79.099999999999994</v>
      </c>
      <c r="BT7" s="36">
        <v>93.43</v>
      </c>
      <c r="BU7" s="36">
        <v>90.17</v>
      </c>
      <c r="BV7" s="36">
        <v>90.69</v>
      </c>
      <c r="BW7" s="36">
        <v>90.64</v>
      </c>
      <c r="BX7" s="36">
        <v>93.66</v>
      </c>
      <c r="BY7" s="36">
        <v>104.6</v>
      </c>
      <c r="BZ7" s="36">
        <v>212.09</v>
      </c>
      <c r="CA7" s="36">
        <v>220.28</v>
      </c>
      <c r="CB7" s="36">
        <v>216.8</v>
      </c>
      <c r="CC7" s="36">
        <v>217.01</v>
      </c>
      <c r="CD7" s="36">
        <v>195.17</v>
      </c>
      <c r="CE7" s="36">
        <v>204.24</v>
      </c>
      <c r="CF7" s="36">
        <v>210.28</v>
      </c>
      <c r="CG7" s="36">
        <v>211.08</v>
      </c>
      <c r="CH7" s="36">
        <v>213.52</v>
      </c>
      <c r="CI7" s="36">
        <v>208.21</v>
      </c>
      <c r="CJ7" s="36">
        <v>164.21</v>
      </c>
      <c r="CK7" s="36">
        <v>62.68</v>
      </c>
      <c r="CL7" s="36">
        <v>65.23</v>
      </c>
      <c r="CM7" s="36">
        <v>63.52</v>
      </c>
      <c r="CN7" s="36">
        <v>64.260000000000005</v>
      </c>
      <c r="CO7" s="36">
        <v>62.2</v>
      </c>
      <c r="CP7" s="36">
        <v>51.05</v>
      </c>
      <c r="CQ7" s="36">
        <v>50.49</v>
      </c>
      <c r="CR7" s="36">
        <v>49.69</v>
      </c>
      <c r="CS7" s="36">
        <v>49.77</v>
      </c>
      <c r="CT7" s="36">
        <v>49.22</v>
      </c>
      <c r="CU7" s="36">
        <v>59.8</v>
      </c>
      <c r="CV7" s="36">
        <v>86.47</v>
      </c>
      <c r="CW7" s="36">
        <v>81.91</v>
      </c>
      <c r="CX7" s="36">
        <v>80.56</v>
      </c>
      <c r="CY7" s="36">
        <v>79.430000000000007</v>
      </c>
      <c r="CZ7" s="36">
        <v>77.69</v>
      </c>
      <c r="DA7" s="36">
        <v>80.81</v>
      </c>
      <c r="DB7" s="36">
        <v>78.7</v>
      </c>
      <c r="DC7" s="36">
        <v>80.010000000000005</v>
      </c>
      <c r="DD7" s="36">
        <v>79.98</v>
      </c>
      <c r="DE7" s="36">
        <v>79.48</v>
      </c>
      <c r="DF7" s="36">
        <v>89.78</v>
      </c>
      <c r="DG7" s="36">
        <v>45.25</v>
      </c>
      <c r="DH7" s="36">
        <v>48.03</v>
      </c>
      <c r="DI7" s="36">
        <v>50.94</v>
      </c>
      <c r="DJ7" s="36">
        <v>53.58</v>
      </c>
      <c r="DK7" s="36">
        <v>56.32</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0.34</v>
      </c>
      <c r="ED7" s="36">
        <v>0.78</v>
      </c>
      <c r="EE7" s="36">
        <v>0.36</v>
      </c>
      <c r="EF7" s="36">
        <v>0.26</v>
      </c>
      <c r="EG7" s="36">
        <v>0.16</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2016-02-12T00:50:07Z</cp:lastPrinted>
  <dcterms:created xsi:type="dcterms:W3CDTF">2016-01-18T04:49:24Z</dcterms:created>
  <dcterms:modified xsi:type="dcterms:W3CDTF">2016-02-22T05:00:45Z</dcterms:modified>
</cp:coreProperties>
</file>