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<sst xmlns="http://schemas.openxmlformats.org/spreadsheetml/2006/main" count="217" uniqueCount="107">
  <si>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</si>
  <si>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</si>
  <si>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</si>
  <si>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</si>
  <si>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</si>
  <si>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</si>
  <si>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</si>
  <si>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</si>
  <si>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</si>
  <si>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</si>
  <si>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</si>
  <si>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</si>
  <si>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</si>
  <si>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</si>
  <si>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</si>
  <si>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</si>
  <si>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</si>
  <si>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</si>
  <si>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</si>
  <si>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</si>
  <si>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</si>
  <si>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</si>
  <si>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</si>
  <si>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</si>
  <si>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</si>
  <si>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</si>
  <si>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</si>
  <si>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</si>
  <si>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</si>
  <si>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</si>
  <si>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</si>
  <si>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</si>
  <si>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</si>
  <si>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</si>
  <si>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</si>
  <si>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</si>
  <si>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</si>
  <si>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</si>
  <si>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</si>
  <si>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</si>
  <si>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</si>
  <si>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</si>
  <si>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</si>
  <si>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</si>
  <si>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</si>
  <si>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</si>
  <si>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</si>
  <si>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</si>
  <si>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</si>
  <si>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</si>
  <si>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</si>
  <si>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</si>
  <si>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</si>
  <si>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</si>
  <si>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</si>
  <si>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</si>
  <si>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</si>
  <si>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</si>
  <si>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</si>
  <si>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</si>
  <si>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</si>
  <si>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</si>
  <si>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</si>
  <si>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</si>
  <si>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</si>
  <si>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</si>
  <si>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</si>
  <si>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</si>
  <si>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</si>
  <si>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</si>
  <si>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</si>
  <si>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</si>
  <si>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</si>
  <si>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</si>
  <si>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</si>
  <si>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</si>
  <si>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</si>
  <si>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</si>
  <si>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</si>
  <si>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</si>
  <si>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</si>
  <si>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</si>
  <si>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</si>
  <si>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</si>
  <si>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</si>
  <si>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</si>
  <si>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</si>
  <si>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</si>
  <si>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</si>
  <si>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</si>
  <si>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</si>
  <si>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</si>
  <si>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</si>
  <si>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菰野町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</si>
  <si>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</si>
  <si>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</si>
  <si>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</si>
  <si>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</si>
  <si>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</si>
  <si>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</si>
  <si>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</si>
  <si>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</si>
  <si>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</si>
  <si>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</si>
  <si>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有形固定資産減価償却率が類似団体や全国平均より高く、経年化率が低い状況です。
　これは、当町においては昭和50年頃より、急速に水道が普及したため、今後急速に法定耐用年数を迎える有形固定資産が増加していくこととなります。
　また、管路更新率については、全国平均や類似団体よりも高くなっていますが、下水道事業に併せて法定耐用年数を経過していない管路も更新しているために高くなっているものです。
　今後、基幹管路となる導送水管の更新需要があるため、施工方法等詳細な検討が必要となります。</t>
    <rPh sb="1" eb="3">
      <t>ユウケイ</t>
    </rPh>
    <rPh sb="3" eb="5">
      <t>コテイ</t>
    </rPh>
    <rPh sb="5" eb="7">
      <t>シサン</t>
    </rPh>
    <rPh sb="7" eb="9">
      <t>ゲンカ</t>
    </rPh>
    <rPh sb="9" eb="11">
      <t>ショウキャク</t>
    </rPh>
    <rPh sb="11" eb="12">
      <t>リツ</t>
    </rPh>
    <rPh sb="13" eb="15">
      <t>ルイジ</t>
    </rPh>
    <rPh sb="15" eb="17">
      <t>ダンタイ</t>
    </rPh>
    <rPh sb="18" eb="20">
      <t>ゼンコク</t>
    </rPh>
    <rPh sb="20" eb="22">
      <t>ヘイキン</t>
    </rPh>
    <rPh sb="24" eb="25">
      <t>タカ</t>
    </rPh>
    <rPh sb="27" eb="30">
      <t>ケイネンカ</t>
    </rPh>
    <rPh sb="30" eb="31">
      <t>リツ</t>
    </rPh>
    <rPh sb="32" eb="33">
      <t>ヒク</t>
    </rPh>
    <rPh sb="34" eb="36">
      <t>ジョウキョウ</t>
    </rPh>
    <rPh sb="45" eb="47">
      <t>トウチョウ</t>
    </rPh>
    <rPh sb="52" eb="54">
      <t>ショウワ</t>
    </rPh>
    <rPh sb="56" eb="57">
      <t>ネン</t>
    </rPh>
    <rPh sb="57" eb="58">
      <t>コロ</t>
    </rPh>
    <rPh sb="64" eb="66">
      <t>スイドウ</t>
    </rPh>
    <rPh sb="67" eb="69">
      <t>フキュウ</t>
    </rPh>
    <rPh sb="74" eb="76">
      <t>コンゴ</t>
    </rPh>
    <rPh sb="76" eb="78">
      <t>キュウソク</t>
    </rPh>
    <rPh sb="79" eb="81">
      <t>ホウテイ</t>
    </rPh>
    <rPh sb="81" eb="83">
      <t>タイヨウ</t>
    </rPh>
    <rPh sb="83" eb="85">
      <t>ネンスウ</t>
    </rPh>
    <rPh sb="86" eb="87">
      <t>ムカ</t>
    </rPh>
    <rPh sb="89" eb="91">
      <t>ユウケイ</t>
    </rPh>
    <rPh sb="91" eb="93">
      <t>コテイ</t>
    </rPh>
    <rPh sb="93" eb="95">
      <t>シサン</t>
    </rPh>
    <rPh sb="96" eb="98">
      <t>ゾウカ</t>
    </rPh>
    <rPh sb="115" eb="117">
      <t>カンロ</t>
    </rPh>
    <rPh sb="117" eb="119">
      <t>コウシン</t>
    </rPh>
    <rPh sb="119" eb="120">
      <t>リツ</t>
    </rPh>
    <rPh sb="138" eb="139">
      <t>タカ</t>
    </rPh>
    <rPh sb="148" eb="151">
      <t>ゲスイドウ</t>
    </rPh>
    <rPh sb="151" eb="153">
      <t>ジギョウ</t>
    </rPh>
    <rPh sb="154" eb="155">
      <t>アワ</t>
    </rPh>
    <rPh sb="157" eb="159">
      <t>ホウテイ</t>
    </rPh>
    <rPh sb="159" eb="161">
      <t>タイヨウ</t>
    </rPh>
    <rPh sb="161" eb="163">
      <t>ネンスウ</t>
    </rPh>
    <rPh sb="164" eb="166">
      <t>ケイカ</t>
    </rPh>
    <rPh sb="171" eb="173">
      <t>カンロ</t>
    </rPh>
    <rPh sb="174" eb="176">
      <t>コウシン</t>
    </rPh>
    <rPh sb="183" eb="184">
      <t>タカ</t>
    </rPh>
    <rPh sb="197" eb="199">
      <t>コンゴ</t>
    </rPh>
    <rPh sb="200" eb="202">
      <t>キカン</t>
    </rPh>
    <rPh sb="202" eb="204">
      <t>カンロ</t>
    </rPh>
    <rPh sb="207" eb="208">
      <t>ドウ</t>
    </rPh>
    <rPh sb="208" eb="211">
      <t>ソウスイカン</t>
    </rPh>
    <rPh sb="212" eb="214">
      <t>コウシン</t>
    </rPh>
    <rPh sb="214" eb="216">
      <t>ジュヨウ</t>
    </rPh>
    <rPh sb="222" eb="224">
      <t>セコウ</t>
    </rPh>
    <rPh sb="224" eb="226">
      <t>ホウホウ</t>
    </rPh>
    <rPh sb="226" eb="227">
      <t>トウ</t>
    </rPh>
    <rPh sb="227" eb="229">
      <t>ショウサイ</t>
    </rPh>
    <rPh sb="230" eb="232">
      <t>ケントウ</t>
    </rPh>
    <rPh sb="233" eb="235">
      <t>ヒツヨウ</t>
    </rPh>
    <phoneticPr fontId="4"/>
  </si>
  <si>
    <t>　平成26年度の決算においては、健全な状態ではあるものの、水道施設の耐震化が進んでいないことに加え、有収率が全国平均や類似団体より低い状況にあります。
　現在、有形固定資産減価償却率は高いが、経年化率が低いため、短期間での更新需要が多くなります。
　したがって、必要な更新投資を先送りすることのないよう料金設定について検討していく必要があります。</t>
    <rPh sb="1" eb="3">
      <t>ヘイセイ</t>
    </rPh>
    <rPh sb="5" eb="7">
      <t>ネンド</t>
    </rPh>
    <rPh sb="8" eb="10">
      <t>ケッサン</t>
    </rPh>
    <rPh sb="16" eb="18">
      <t>ケンゼン</t>
    </rPh>
    <rPh sb="19" eb="21">
      <t>ジョウタイ</t>
    </rPh>
    <rPh sb="29" eb="31">
      <t>スイドウ</t>
    </rPh>
    <rPh sb="31" eb="33">
      <t>シセツ</t>
    </rPh>
    <rPh sb="34" eb="37">
      <t>タイシンカ</t>
    </rPh>
    <rPh sb="38" eb="39">
      <t>スス</t>
    </rPh>
    <rPh sb="47" eb="48">
      <t>クワ</t>
    </rPh>
    <rPh sb="50" eb="52">
      <t>ユウシュウ</t>
    </rPh>
    <rPh sb="52" eb="53">
      <t>リツ</t>
    </rPh>
    <rPh sb="65" eb="66">
      <t>ヒク</t>
    </rPh>
    <rPh sb="67" eb="69">
      <t>ジョウキョウ</t>
    </rPh>
    <rPh sb="77" eb="79">
      <t>ゲンザイ</t>
    </rPh>
    <rPh sb="80" eb="82">
      <t>ユウケイ</t>
    </rPh>
    <rPh sb="82" eb="84">
      <t>コテイ</t>
    </rPh>
    <rPh sb="84" eb="86">
      <t>シサン</t>
    </rPh>
    <rPh sb="86" eb="88">
      <t>ゲンカ</t>
    </rPh>
    <rPh sb="88" eb="90">
      <t>ショウキャク</t>
    </rPh>
    <rPh sb="90" eb="91">
      <t>リツ</t>
    </rPh>
    <rPh sb="92" eb="93">
      <t>タカ</t>
    </rPh>
    <rPh sb="96" eb="99">
      <t>ケイネンカ</t>
    </rPh>
    <rPh sb="99" eb="100">
      <t>リツ</t>
    </rPh>
    <rPh sb="101" eb="102">
      <t>ヒク</t>
    </rPh>
    <rPh sb="106" eb="109">
      <t>タンキカン</t>
    </rPh>
    <rPh sb="111" eb="113">
      <t>コウシン</t>
    </rPh>
    <rPh sb="113" eb="115">
      <t>ジュヨウ</t>
    </rPh>
    <rPh sb="116" eb="117">
      <t>オオ</t>
    </rPh>
    <rPh sb="131" eb="133">
      <t>ヒツヨウ</t>
    </rPh>
    <rPh sb="134" eb="136">
      <t>コウシン</t>
    </rPh>
    <rPh sb="136" eb="138">
      <t>トウシ</t>
    </rPh>
    <rPh sb="139" eb="141">
      <t>サキオク</t>
    </rPh>
    <rPh sb="151" eb="153">
      <t>リョウキン</t>
    </rPh>
    <rPh sb="153" eb="155">
      <t>セッテイ</t>
    </rPh>
    <rPh sb="159" eb="161">
      <t>ケントウ</t>
    </rPh>
    <rPh sb="165" eb="167">
      <t>ヒツヨウ</t>
    </rPh>
    <phoneticPr fontId="4"/>
  </si>
  <si>
    <t>　平成26年度決算における経営状況については、累積欠損金もなく、企業債残高も給水収益に対して低い状況です。
  また、平成26年度からの会計制度の変更により、経常収支比率や料金回収率が改善されています。
　これは、これまで給水収益以外の国庫補助金や負担金等の財源を活用して水道施設の建設を行ってきたことが、会計制度の変更により大きく影響したものであり、給水収益以外の収益に依存しすぎることのないよう努めていく必要があります。
　次に、施設利用率が減少していることについては、給水戸数は伸びているものの、１件あたりの使用水量が減少傾向にあることが考えらます。
　今後、下水道普及率の上昇や消費税率改定による節水意識の向上等により、給水戸数や給水収益の増加が見込みにくい中、水道施設の更新需要が増大していくことへの対応が必要となります。
　さらには、有収率が全国平均や類似団体と比較して低い傾向にあるため、水道水が効率的に給水収益へ結びつくよう漏水調査等を実施し、有収率を向上させる必要があります。
　</t>
    <rPh sb="1" eb="3">
      <t>ヘイセイ</t>
    </rPh>
    <rPh sb="5" eb="7">
      <t>ネンド</t>
    </rPh>
    <rPh sb="7" eb="9">
      <t>ケッサン</t>
    </rPh>
    <rPh sb="13" eb="15">
      <t>ケイエイ</t>
    </rPh>
    <rPh sb="15" eb="17">
      <t>ジョウキョウ</t>
    </rPh>
    <rPh sb="23" eb="25">
      <t>ルイセキ</t>
    </rPh>
    <rPh sb="25" eb="28">
      <t>ケッソンキン</t>
    </rPh>
    <rPh sb="32" eb="34">
      <t>キギョウ</t>
    </rPh>
    <rPh sb="34" eb="35">
      <t>サイ</t>
    </rPh>
    <rPh sb="35" eb="37">
      <t>ザンダカ</t>
    </rPh>
    <rPh sb="38" eb="40">
      <t>キュウスイ</t>
    </rPh>
    <rPh sb="40" eb="42">
      <t>シュウエキ</t>
    </rPh>
    <rPh sb="43" eb="44">
      <t>タイ</t>
    </rPh>
    <rPh sb="46" eb="47">
      <t>ヒク</t>
    </rPh>
    <rPh sb="48" eb="50">
      <t>ジョウキョウ</t>
    </rPh>
    <rPh sb="59" eb="61">
      <t>ヘイセイ</t>
    </rPh>
    <rPh sb="63" eb="65">
      <t>ネンド</t>
    </rPh>
    <rPh sb="68" eb="70">
      <t>カイケイ</t>
    </rPh>
    <rPh sb="70" eb="72">
      <t>セイド</t>
    </rPh>
    <rPh sb="73" eb="75">
      <t>ヘンコウ</t>
    </rPh>
    <rPh sb="79" eb="81">
      <t>ケイジョウ</t>
    </rPh>
    <rPh sb="81" eb="83">
      <t>シュウシ</t>
    </rPh>
    <rPh sb="83" eb="85">
      <t>ヒリツ</t>
    </rPh>
    <rPh sb="86" eb="88">
      <t>リョウキン</t>
    </rPh>
    <rPh sb="88" eb="90">
      <t>カイシュウ</t>
    </rPh>
    <rPh sb="90" eb="91">
      <t>リツ</t>
    </rPh>
    <rPh sb="92" eb="94">
      <t>カイゼン</t>
    </rPh>
    <rPh sb="111" eb="113">
      <t>キュウスイ</t>
    </rPh>
    <rPh sb="113" eb="115">
      <t>シュウエキ</t>
    </rPh>
    <rPh sb="115" eb="117">
      <t>イガイ</t>
    </rPh>
    <rPh sb="118" eb="120">
      <t>コッコ</t>
    </rPh>
    <rPh sb="120" eb="123">
      <t>ホジョキン</t>
    </rPh>
    <rPh sb="124" eb="127">
      <t>フタンキン</t>
    </rPh>
    <rPh sb="127" eb="128">
      <t>トウ</t>
    </rPh>
    <rPh sb="129" eb="131">
      <t>ザイゲン</t>
    </rPh>
    <rPh sb="132" eb="134">
      <t>カツヨウ</t>
    </rPh>
    <rPh sb="136" eb="138">
      <t>スイドウ</t>
    </rPh>
    <rPh sb="138" eb="140">
      <t>シセツ</t>
    </rPh>
    <rPh sb="141" eb="143">
      <t>ケンセツ</t>
    </rPh>
    <rPh sb="144" eb="145">
      <t>オコナ</t>
    </rPh>
    <rPh sb="153" eb="155">
      <t>カイケイ</t>
    </rPh>
    <rPh sb="155" eb="157">
      <t>セイド</t>
    </rPh>
    <rPh sb="158" eb="160">
      <t>ヘンコウ</t>
    </rPh>
    <rPh sb="163" eb="164">
      <t>オオ</t>
    </rPh>
    <rPh sb="166" eb="168">
      <t>エイキョウ</t>
    </rPh>
    <rPh sb="176" eb="178">
      <t>キュウスイ</t>
    </rPh>
    <rPh sb="178" eb="180">
      <t>シュウエキ</t>
    </rPh>
    <rPh sb="180" eb="182">
      <t>イガイ</t>
    </rPh>
    <rPh sb="183" eb="185">
      <t>シュウエキ</t>
    </rPh>
    <rPh sb="186" eb="188">
      <t>イゾン</t>
    </rPh>
    <rPh sb="199" eb="200">
      <t>ツト</t>
    </rPh>
    <rPh sb="204" eb="206">
      <t>ヒツヨウ</t>
    </rPh>
    <rPh sb="214" eb="215">
      <t>ツギ</t>
    </rPh>
    <rPh sb="217" eb="219">
      <t>シセツ</t>
    </rPh>
    <rPh sb="219" eb="222">
      <t>リヨウリツ</t>
    </rPh>
    <rPh sb="223" eb="225">
      <t>ゲンショウ</t>
    </rPh>
    <rPh sb="272" eb="273">
      <t>カンガ</t>
    </rPh>
    <rPh sb="280" eb="282">
      <t>コンゴ</t>
    </rPh>
    <rPh sb="283" eb="286">
      <t>ゲスイドウ</t>
    </rPh>
    <rPh sb="286" eb="288">
      <t>フキュウ</t>
    </rPh>
    <rPh sb="288" eb="289">
      <t>リツ</t>
    </rPh>
    <rPh sb="290" eb="292">
      <t>ジョウショウ</t>
    </rPh>
    <rPh sb="293" eb="296">
      <t>ショウヒゼイ</t>
    </rPh>
    <rPh sb="296" eb="297">
      <t>リツ</t>
    </rPh>
    <rPh sb="297" eb="299">
      <t>カイテイ</t>
    </rPh>
    <rPh sb="302" eb="304">
      <t>セッスイ</t>
    </rPh>
    <rPh sb="304" eb="306">
      <t>イシキ</t>
    </rPh>
    <rPh sb="307" eb="309">
      <t>コウジョウ</t>
    </rPh>
    <rPh sb="309" eb="310">
      <t>トウ</t>
    </rPh>
    <rPh sb="314" eb="316">
      <t>キュウスイ</t>
    </rPh>
    <rPh sb="316" eb="318">
      <t>コスウ</t>
    </rPh>
    <rPh sb="319" eb="321">
      <t>キュウスイ</t>
    </rPh>
    <rPh sb="321" eb="323">
      <t>シュウエキ</t>
    </rPh>
    <rPh sb="324" eb="326">
      <t>ゾウカ</t>
    </rPh>
    <rPh sb="327" eb="329">
      <t>ミコ</t>
    </rPh>
    <rPh sb="333" eb="334">
      <t>ナカ</t>
    </rPh>
    <rPh sb="335" eb="337">
      <t>スイドウ</t>
    </rPh>
    <rPh sb="337" eb="339">
      <t>シセツ</t>
    </rPh>
    <rPh sb="340" eb="342">
      <t>コウシン</t>
    </rPh>
    <rPh sb="342" eb="344">
      <t>ジュヨウ</t>
    </rPh>
    <rPh sb="345" eb="347">
      <t>ゾウダイ</t>
    </rPh>
    <rPh sb="355" eb="357">
      <t>タイオウ</t>
    </rPh>
    <rPh sb="358" eb="360">
      <t>ヒツヨウ</t>
    </rPh>
    <rPh sb="373" eb="375">
      <t>ユウシュウ</t>
    </rPh>
    <rPh sb="375" eb="376">
      <t>リツ</t>
    </rPh>
    <rPh sb="377" eb="379">
      <t>ゼンコク</t>
    </rPh>
    <rPh sb="379" eb="381">
      <t>ヘイキン</t>
    </rPh>
    <rPh sb="382" eb="384">
      <t>ルイジ</t>
    </rPh>
    <rPh sb="384" eb="386">
      <t>ダンタイ</t>
    </rPh>
    <rPh sb="387" eb="389">
      <t>ヒカク</t>
    </rPh>
    <rPh sb="391" eb="392">
      <t>ヒク</t>
    </rPh>
    <rPh sb="393" eb="395">
      <t>ケイコウ</t>
    </rPh>
    <rPh sb="401" eb="403">
      <t>スイドウ</t>
    </rPh>
    <rPh sb="403" eb="404">
      <t>スイ</t>
    </rPh>
    <rPh sb="405" eb="408">
      <t>コウリツテキ</t>
    </rPh>
    <rPh sb="409" eb="411">
      <t>キュウスイ</t>
    </rPh>
    <rPh sb="411" eb="413">
      <t>シュウエキ</t>
    </rPh>
    <rPh sb="414" eb="415">
      <t>ムス</t>
    </rPh>
    <rPh sb="430" eb="432">
      <t>ユウシュウ</t>
    </rPh>
    <rPh sb="432" eb="433">
      <t>リツ</t>
    </rPh>
    <rPh sb="434" eb="436">
      <t>コウジョウ</t>
    </rPh>
    <rPh sb="439" eb="4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</si>
</sst>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1.52</c:v>
                </c:pt>
                <c:pt idx="1">
                  <c:v>0.8</c:v>
                </c:pt>
                <c:pt idx="2">
                  <c:v>0.66</c:v>
                </c:pt>
                <c:pt idx="3">
                  <c:v>1.59</c:v>
                </c:pt>
                <c:pt idx="4">
                  <c:v>1.04</c:v>
                </c:pt>
              </c:numCache>
            </c:numRef>
          </c:val>
        </c:ser>
        <c:dLbls>
          <c:showLegendKey val="0"/>
          <c:showVal val="0"/>
          <c:showCatName val="0"/>
          <c:showSerName val="0"/>
          <c:showPercent val="0"/>
          <c:showBubbleSize val="0"/>
        </c:dLbls>
        <c:gapWidth val="150"/>
        <c:axId val="156911488"/>
        <c:axId val="156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56911488"/>
        <c:axId val="156921856"/>
      </c:lineChart>
      <c:dateAx>
        <c:axId val="156911488"/>
        <c:scaling>
          <c:orientation val="minMax"/>
        </c:scaling>
        <c:delete val="1"/>
        <c:axPos val="b"/>
        <c:numFmt formatCode="ge" sourceLinked="1"/>
        <c:majorTickMark val="none"/>
        <c:minorTickMark val="none"/>
        <c:tickLblPos val="none"/>
        <c:crossAx val="156921856"/>
        <c:crosses val="autoZero"/>
        <c:auto val="1"/>
        <c:lblOffset val="100"/>
        <c:baseTimeUnit val="years"/>
      </c:dateAx>
      <c:valAx>
        <c:axId val="156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69.489999999999995</c:v>
                </c:pt>
                <c:pt idx="1">
                  <c:v>69.03</c:v>
                </c:pt>
                <c:pt idx="2">
                  <c:v>68.66</c:v>
                </c:pt>
                <c:pt idx="3">
                  <c:v>59.35</c:v>
                </c:pt>
                <c:pt idx="4">
                  <c:v>58.32</c:v>
                </c:pt>
              </c:numCache>
            </c:numRef>
          </c:val>
        </c:ser>
        <c:dLbls>
          <c:showLegendKey val="0"/>
          <c:showVal val="0"/>
          <c:showCatName val="0"/>
          <c:showSerName val="0"/>
          <c:showPercent val="0"/>
          <c:showBubbleSize val="0"/>
        </c:dLbls>
        <c:gapWidth val="150"/>
        <c:axId val="167805312"/>
        <c:axId val="1678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67805312"/>
        <c:axId val="167807232"/>
      </c:lineChart>
      <c:dateAx>
        <c:axId val="167805312"/>
        <c:scaling>
          <c:orientation val="minMax"/>
        </c:scaling>
        <c:delete val="1"/>
        <c:axPos val="b"/>
        <c:numFmt formatCode="ge" sourceLinked="1"/>
        <c:majorTickMark val="none"/>
        <c:minorTickMark val="none"/>
        <c:tickLblPos val="none"/>
        <c:crossAx val="167807232"/>
        <c:crosses val="autoZero"/>
        <c:auto val="1"/>
        <c:lblOffset val="100"/>
        <c:baseTimeUnit val="years"/>
      </c:dateAx>
      <c:valAx>
        <c:axId val="1678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86.86</c:v>
                </c:pt>
                <c:pt idx="1">
                  <c:v>85.67</c:v>
                </c:pt>
                <c:pt idx="2">
                  <c:v>87.13</c:v>
                </c:pt>
                <c:pt idx="3">
                  <c:v>85.16</c:v>
                </c:pt>
                <c:pt idx="4">
                  <c:v>85.07</c:v>
                </c:pt>
              </c:numCache>
            </c:numRef>
          </c:val>
        </c:ser>
        <c:dLbls>
          <c:showLegendKey val="0"/>
          <c:showVal val="0"/>
          <c:showCatName val="0"/>
          <c:showSerName val="0"/>
          <c:showPercent val="0"/>
          <c:showBubbleSize val="0"/>
        </c:dLbls>
        <c:gapWidth val="150"/>
        <c:axId val="167823232"/>
        <c:axId val="1678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67823232"/>
        <c:axId val="167854080"/>
      </c:lineChart>
      <c:dateAx>
        <c:axId val="167823232"/>
        <c:scaling>
          <c:orientation val="minMax"/>
        </c:scaling>
        <c:delete val="1"/>
        <c:axPos val="b"/>
        <c:numFmt formatCode="ge" sourceLinked="1"/>
        <c:majorTickMark val="none"/>
        <c:minorTickMark val="none"/>
        <c:tickLblPos val="none"/>
        <c:crossAx val="167854080"/>
        <c:crosses val="autoZero"/>
        <c:auto val="1"/>
        <c:lblOffset val="100"/>
        <c:baseTimeUnit val="years"/>
      </c:dateAx>
      <c:valAx>
        <c:axId val="1678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105.45</c:v>
                </c:pt>
                <c:pt idx="1">
                  <c:v>103.65</c:v>
                </c:pt>
                <c:pt idx="2">
                  <c:v>110.07</c:v>
                </c:pt>
                <c:pt idx="3">
                  <c:v>106.46</c:v>
                </c:pt>
                <c:pt idx="4">
                  <c:v>114.2</c:v>
                </c:pt>
              </c:numCache>
            </c:numRef>
          </c:val>
        </c:ser>
        <c:dLbls>
          <c:showLegendKey val="0"/>
          <c:showVal val="0"/>
          <c:showCatName val="0"/>
          <c:showSerName val="0"/>
          <c:showPercent val="0"/>
          <c:showBubbleSize val="0"/>
        </c:dLbls>
        <c:gapWidth val="150"/>
        <c:axId val="159516160"/>
        <c:axId val="1595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59516160"/>
        <c:axId val="159518080"/>
      </c:lineChart>
      <c:dateAx>
        <c:axId val="159516160"/>
        <c:scaling>
          <c:orientation val="minMax"/>
        </c:scaling>
        <c:delete val="1"/>
        <c:axPos val="b"/>
        <c:numFmt formatCode="ge" sourceLinked="1"/>
        <c:majorTickMark val="none"/>
        <c:minorTickMark val="none"/>
        <c:tickLblPos val="none"/>
        <c:crossAx val="159518080"/>
        <c:crosses val="autoZero"/>
        <c:auto val="1"/>
        <c:lblOffset val="100"/>
        <c:baseTimeUnit val="years"/>
      </c:dateAx>
      <c:valAx>
        <c:axId val="15951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5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45.38</c:v>
                </c:pt>
                <c:pt idx="1">
                  <c:v>46.68</c:v>
                </c:pt>
                <c:pt idx="2">
                  <c:v>48.32</c:v>
                </c:pt>
                <c:pt idx="3">
                  <c:v>49.48</c:v>
                </c:pt>
                <c:pt idx="4">
                  <c:v>49.64</c:v>
                </c:pt>
              </c:numCache>
            </c:numRef>
          </c:val>
        </c:ser>
        <c:dLbls>
          <c:showLegendKey val="0"/>
          <c:showVal val="0"/>
          <c:showCatName val="0"/>
          <c:showSerName val="0"/>
          <c:showPercent val="0"/>
          <c:showBubbleSize val="0"/>
        </c:dLbls>
        <c:gapWidth val="150"/>
        <c:axId val="159548544"/>
        <c:axId val="1595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59548544"/>
        <c:axId val="159550464"/>
      </c:lineChart>
      <c:dateAx>
        <c:axId val="159548544"/>
        <c:scaling>
          <c:orientation val="minMax"/>
        </c:scaling>
        <c:delete val="1"/>
        <c:axPos val="b"/>
        <c:numFmt formatCode="ge" sourceLinked="1"/>
        <c:majorTickMark val="none"/>
        <c:minorTickMark val="none"/>
        <c:tickLblPos val="none"/>
        <c:crossAx val="159550464"/>
        <c:crosses val="autoZero"/>
        <c:auto val="1"/>
        <c:lblOffset val="100"/>
        <c:baseTimeUnit val="years"/>
      </c:dateAx>
      <c:valAx>
        <c:axId val="1595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1.79</c:v>
                </c:pt>
                <c:pt idx="1">
                  <c:v>1.73</c:v>
                </c:pt>
                <c:pt idx="2">
                  <c:v>2.59</c:v>
                </c:pt>
                <c:pt idx="3">
                  <c:v>3.29</c:v>
                </c:pt>
                <c:pt idx="4">
                  <c:v>3.18</c:v>
                </c:pt>
              </c:numCache>
            </c:numRef>
          </c:val>
        </c:ser>
        <c:dLbls>
          <c:showLegendKey val="0"/>
          <c:showVal val="0"/>
          <c:showCatName val="0"/>
          <c:showSerName val="0"/>
          <c:showPercent val="0"/>
          <c:showBubbleSize val="0"/>
        </c:dLbls>
        <c:gapWidth val="150"/>
        <c:axId val="159570176"/>
        <c:axId val="1596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59570176"/>
        <c:axId val="159654272"/>
      </c:lineChart>
      <c:dateAx>
        <c:axId val="159570176"/>
        <c:scaling>
          <c:orientation val="minMax"/>
        </c:scaling>
        <c:delete val="1"/>
        <c:axPos val="b"/>
        <c:numFmt formatCode="ge" sourceLinked="1"/>
        <c:majorTickMark val="none"/>
        <c:minorTickMark val="none"/>
        <c:tickLblPos val="none"/>
        <c:crossAx val="159654272"/>
        <c:crosses val="autoZero"/>
        <c:auto val="1"/>
        <c:lblOffset val="100"/>
        <c:baseTimeUnit val="years"/>
      </c:dateAx>
      <c:valAx>
        <c:axId val="1596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689344"/>
        <c:axId val="1596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59689344"/>
        <c:axId val="159699712"/>
      </c:lineChart>
      <c:dateAx>
        <c:axId val="159689344"/>
        <c:scaling>
          <c:orientation val="minMax"/>
        </c:scaling>
        <c:delete val="1"/>
        <c:axPos val="b"/>
        <c:numFmt formatCode="ge" sourceLinked="1"/>
        <c:majorTickMark val="none"/>
        <c:minorTickMark val="none"/>
        <c:tickLblPos val="none"/>
        <c:crossAx val="159699712"/>
        <c:crosses val="autoZero"/>
        <c:auto val="1"/>
        <c:lblOffset val="100"/>
        <c:baseTimeUnit val="years"/>
      </c:dateAx>
      <c:valAx>
        <c:axId val="15969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6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569.74</c:v>
                </c:pt>
                <c:pt idx="1">
                  <c:v>1134.8499999999999</c:v>
                </c:pt>
                <c:pt idx="2">
                  <c:v>1193.82</c:v>
                </c:pt>
                <c:pt idx="3">
                  <c:v>1216.83</c:v>
                </c:pt>
                <c:pt idx="4">
                  <c:v>330.67</c:v>
                </c:pt>
              </c:numCache>
            </c:numRef>
          </c:val>
        </c:ser>
        <c:dLbls>
          <c:showLegendKey val="0"/>
          <c:showVal val="0"/>
          <c:showCatName val="0"/>
          <c:showSerName val="0"/>
          <c:showPercent val="0"/>
          <c:showBubbleSize val="0"/>
        </c:dLbls>
        <c:gapWidth val="150"/>
        <c:axId val="159725824"/>
        <c:axId val="1597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59725824"/>
        <c:axId val="159736192"/>
      </c:lineChart>
      <c:dateAx>
        <c:axId val="159725824"/>
        <c:scaling>
          <c:orientation val="minMax"/>
        </c:scaling>
        <c:delete val="1"/>
        <c:axPos val="b"/>
        <c:numFmt formatCode="ge" sourceLinked="1"/>
        <c:majorTickMark val="none"/>
        <c:minorTickMark val="none"/>
        <c:tickLblPos val="none"/>
        <c:crossAx val="159736192"/>
        <c:crosses val="autoZero"/>
        <c:auto val="1"/>
        <c:lblOffset val="100"/>
        <c:baseTimeUnit val="years"/>
      </c:dateAx>
      <c:valAx>
        <c:axId val="15973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7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199.56</c:v>
                </c:pt>
                <c:pt idx="1">
                  <c:v>188.04</c:v>
                </c:pt>
                <c:pt idx="2">
                  <c:v>171.09</c:v>
                </c:pt>
                <c:pt idx="3">
                  <c:v>154.04</c:v>
                </c:pt>
                <c:pt idx="4">
                  <c:v>139.57</c:v>
                </c:pt>
              </c:numCache>
            </c:numRef>
          </c:val>
        </c:ser>
        <c:dLbls>
          <c:showLegendKey val="0"/>
          <c:showVal val="0"/>
          <c:showCatName val="0"/>
          <c:showSerName val="0"/>
          <c:showPercent val="0"/>
          <c:showBubbleSize val="0"/>
        </c:dLbls>
        <c:gapWidth val="150"/>
        <c:axId val="159762304"/>
        <c:axId val="1597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59762304"/>
        <c:axId val="159772672"/>
      </c:lineChart>
      <c:dateAx>
        <c:axId val="159762304"/>
        <c:scaling>
          <c:orientation val="minMax"/>
        </c:scaling>
        <c:delete val="1"/>
        <c:axPos val="b"/>
        <c:numFmt formatCode="ge" sourceLinked="1"/>
        <c:majorTickMark val="none"/>
        <c:minorTickMark val="none"/>
        <c:tickLblPos val="none"/>
        <c:crossAx val="159772672"/>
        <c:crosses val="autoZero"/>
        <c:auto val="1"/>
        <c:lblOffset val="100"/>
        <c:baseTimeUnit val="years"/>
      </c:dateAx>
      <c:valAx>
        <c:axId val="15977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7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98.98</c:v>
                </c:pt>
                <c:pt idx="1">
                  <c:v>98.73</c:v>
                </c:pt>
                <c:pt idx="2">
                  <c:v>105.19</c:v>
                </c:pt>
                <c:pt idx="3">
                  <c:v>101.92</c:v>
                </c:pt>
                <c:pt idx="4">
                  <c:v>113.15</c:v>
                </c:pt>
              </c:numCache>
            </c:numRef>
          </c:val>
        </c:ser>
        <c:dLbls>
          <c:showLegendKey val="0"/>
          <c:showVal val="0"/>
          <c:showCatName val="0"/>
          <c:showSerName val="0"/>
          <c:showPercent val="0"/>
          <c:showBubbleSize val="0"/>
        </c:dLbls>
        <c:gapWidth val="150"/>
        <c:axId val="160126464"/>
        <c:axId val="1601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60126464"/>
        <c:axId val="160128384"/>
      </c:lineChart>
      <c:dateAx>
        <c:axId val="160126464"/>
        <c:scaling>
          <c:orientation val="minMax"/>
        </c:scaling>
        <c:delete val="1"/>
        <c:axPos val="b"/>
        <c:numFmt formatCode="ge" sourceLinked="1"/>
        <c:majorTickMark val="none"/>
        <c:minorTickMark val="none"/>
        <c:tickLblPos val="none"/>
        <c:crossAx val="160128384"/>
        <c:crosses val="autoZero"/>
        <c:auto val="1"/>
        <c:lblOffset val="100"/>
        <c:baseTimeUnit val="years"/>
      </c:dateAx>
      <c:valAx>
        <c:axId val="1601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152.19</c:v>
                </c:pt>
                <c:pt idx="1">
                  <c:v>153.25</c:v>
                </c:pt>
                <c:pt idx="2">
                  <c:v>143.03</c:v>
                </c:pt>
                <c:pt idx="3">
                  <c:v>147.88999999999999</c:v>
                </c:pt>
                <c:pt idx="4">
                  <c:v>133.82</c:v>
                </c:pt>
              </c:numCache>
            </c:numRef>
          </c:val>
        </c:ser>
        <c:dLbls>
          <c:showLegendKey val="0"/>
          <c:showVal val="0"/>
          <c:showCatName val="0"/>
          <c:showSerName val="0"/>
          <c:showPercent val="0"/>
          <c:showBubbleSize val="0"/>
        </c:dLbls>
        <c:gapWidth val="150"/>
        <c:axId val="160154368"/>
        <c:axId val="1601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60154368"/>
        <c:axId val="160156288"/>
      </c:lineChart>
      <c:dateAx>
        <c:axId val="160154368"/>
        <c:scaling>
          <c:orientation val="minMax"/>
        </c:scaling>
        <c:delete val="1"/>
        <c:axPos val="b"/>
        <c:numFmt formatCode="ge" sourceLinked="1"/>
        <c:majorTickMark val="none"/>
        <c:minorTickMark val="none"/>
        <c:tickLblPos val="none"/>
        <c:crossAx val="160156288"/>
        <c:crosses val="autoZero"/>
        <c:auto val="1"/>
        <c:lblOffset val="100"/>
        <c:baseTimeUnit val="years"/>
      </c:dateAx>
      <c:valAx>
        <c:axId val="1601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3"/>
  <sheetViews>
    <sheetView showGridLines="0" tabSelected="1" topLeftCell="AG4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菰野町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41492</v>
      </c>
      <c r="AJ8" s="56"/>
      <c r="AK8" s="56"/>
      <c r="AL8" s="56"/>
      <c r="AM8" s="56"/>
      <c r="AN8" s="56"/>
      <c r="AO8" s="56"/>
      <c r="AP8" s="57"/>
      <c r="AQ8" s="47">
        <f>データ!R6</f>
        <v>107.01</v>
      </c>
      <c r="AR8" s="47"/>
      <c r="AS8" s="47"/>
      <c r="AT8" s="47"/>
      <c r="AU8" s="47"/>
      <c r="AV8" s="47"/>
      <c r="AW8" s="47"/>
      <c r="AX8" s="47"/>
      <c r="AY8" s="47">
        <f>データ!S6</f>
        <v>387.74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81.010000000000005</v>
      </c>
      <c r="K10" s="47"/>
      <c r="L10" s="47"/>
      <c r="M10" s="47"/>
      <c r="N10" s="47"/>
      <c r="O10" s="47"/>
      <c r="P10" s="47"/>
      <c r="Q10" s="47"/>
      <c r="R10" s="47">
        <f>データ!O6</f>
        <v>99.2</v>
      </c>
      <c r="S10" s="47"/>
      <c r="T10" s="47"/>
      <c r="U10" s="47"/>
      <c r="V10" s="47"/>
      <c r="W10" s="47"/>
      <c r="X10" s="47"/>
      <c r="Y10" s="47"/>
      <c r="Z10" s="78">
        <f>データ!P6</f>
        <v>2538</v>
      </c>
      <c r="AA10" s="78"/>
      <c r="AB10" s="78"/>
      <c r="AC10" s="78"/>
      <c r="AD10" s="78"/>
      <c r="AE10" s="78"/>
      <c r="AF10" s="78"/>
      <c r="AG10" s="78"/>
      <c r="AH10" s="2"/>
      <c r="AI10" s="78">
        <f>データ!T6</f>
        <v>41130</v>
      </c>
      <c r="AJ10" s="78"/>
      <c r="AK10" s="78"/>
      <c r="AL10" s="78"/>
      <c r="AM10" s="78"/>
      <c r="AN10" s="78"/>
      <c r="AO10" s="78"/>
      <c r="AP10" s="78"/>
      <c r="AQ10" s="47">
        <f>データ!U6</f>
        <v>45.65</v>
      </c>
      <c r="AR10" s="47"/>
      <c r="AS10" s="47"/>
      <c r="AT10" s="47"/>
      <c r="AU10" s="47"/>
      <c r="AV10" s="47"/>
      <c r="AW10" s="47"/>
      <c r="AX10" s="47"/>
      <c r="AY10" s="47">
        <f>データ!V6</f>
        <v>900.99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243418</v>
      </c>
      <c r="D6" s="31">
        <f t="shared" si="3"/>
        <v>46</v>
      </c>
      <c r="E6" s="31">
        <f t="shared" si="3"/>
        <v>1</v>
      </c>
      <c r="F6" s="31">
        <f t="shared" si="3"/>
        <v>0</v>
      </c>
      <c r="G6" s="31">
        <f t="shared" si="3"/>
        <v>1</v>
      </c>
      <c r="H6" s="31" t="str">
        <f t="shared" si="3"/>
        <v>三重県　菰野町</v>
      </c>
      <c r="I6" s="31" t="str">
        <f t="shared" si="3"/>
        <v>法適用</v>
      </c>
      <c r="J6" s="31" t="str">
        <f t="shared" si="3"/>
        <v>水道事業</v>
      </c>
      <c r="K6" s="31" t="str">
        <f t="shared" si="3"/>
        <v>末端給水事業</v>
      </c>
      <c r="L6" s="31" t="str">
        <f t="shared" si="3"/>
        <v>A5</v>
      </c>
      <c r="M6" s="32" t="str">
        <f t="shared" si="3"/>
        <v>-</v>
      </c>
      <c r="N6" s="32">
        <f t="shared" si="3"/>
        <v>81.010000000000005</v>
      </c>
      <c r="O6" s="32">
        <f t="shared" si="3"/>
        <v>99.2</v>
      </c>
      <c r="P6" s="32">
        <f t="shared" si="3"/>
        <v>2538</v>
      </c>
      <c r="Q6" s="32">
        <f t="shared" si="3"/>
        <v>41492</v>
      </c>
      <c r="R6" s="32">
        <f t="shared" si="3"/>
        <v>107.01</v>
      </c>
      <c r="S6" s="32">
        <f t="shared" si="3"/>
        <v>387.74</v>
      </c>
      <c r="T6" s="32">
        <f t="shared" si="3"/>
        <v>41130</v>
      </c>
      <c r="U6" s="32">
        <f t="shared" si="3"/>
        <v>45.65</v>
      </c>
      <c r="V6" s="32">
        <f t="shared" si="3"/>
        <v>900.99</v>
      </c>
      <c r="W6" s="33">
        <f>IF(W7="",NA(),W7)</f>
        <v>105.45</v>
      </c>
      <c r="X6" s="33">
        <f t="shared" ref="X6:AF6" si="4">IF(X7="",NA(),X7)</f>
        <v>103.65</v>
      </c>
      <c r="Y6" s="33">
        <f t="shared" si="4"/>
        <v>110.07</v>
      </c>
      <c r="Z6" s="33">
        <f t="shared" si="4"/>
        <v>106.46</v>
      </c>
      <c r="AA6" s="33">
        <f t="shared" si="4"/>
        <v>114.2</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569.74</v>
      </c>
      <c r="AT6" s="33">
        <f t="shared" ref="AT6:BB6" si="6">IF(AT7="",NA(),AT7)</f>
        <v>1134.8499999999999</v>
      </c>
      <c r="AU6" s="33">
        <f t="shared" si="6"/>
        <v>1193.82</v>
      </c>
      <c r="AV6" s="33">
        <f t="shared" si="6"/>
        <v>1216.83</v>
      </c>
      <c r="AW6" s="33">
        <f t="shared" si="6"/>
        <v>330.67</v>
      </c>
      <c r="AX6" s="33">
        <f t="shared" si="6"/>
        <v>792.56</v>
      </c>
      <c r="AY6" s="33">
        <f t="shared" si="6"/>
        <v>832.37</v>
      </c>
      <c r="AZ6" s="33">
        <f t="shared" si="6"/>
        <v>852.01</v>
      </c>
      <c r="BA6" s="33">
        <f t="shared" si="6"/>
        <v>909.68</v>
      </c>
      <c r="BB6" s="33">
        <f t="shared" si="6"/>
        <v>382.09</v>
      </c>
      <c r="BC6" s="32" t="str">
        <f>IF(BC7="","",IF(BC7="-","【-】","【"&amp;SUBSTITUTE(TEXT(BC7,"#,##0.00"),"-","△")&amp;"】"))</f>
        <v>【264.16】</v>
      </c>
      <c r="BD6" s="33">
        <f>IF(BD7="",NA(),BD7)</f>
        <v>199.56</v>
      </c>
      <c r="BE6" s="33">
        <f t="shared" ref="BE6:BM6" si="7">IF(BE7="",NA(),BE7)</f>
        <v>188.04</v>
      </c>
      <c r="BF6" s="33">
        <f t="shared" si="7"/>
        <v>171.09</v>
      </c>
      <c r="BG6" s="33">
        <f t="shared" si="7"/>
        <v>154.04</v>
      </c>
      <c r="BH6" s="33">
        <f t="shared" si="7"/>
        <v>139.57</v>
      </c>
      <c r="BI6" s="33">
        <f t="shared" si="7"/>
        <v>403.05</v>
      </c>
      <c r="BJ6" s="33">
        <f t="shared" si="7"/>
        <v>403.15</v>
      </c>
      <c r="BK6" s="33">
        <f t="shared" si="7"/>
        <v>391.4</v>
      </c>
      <c r="BL6" s="33">
        <f t="shared" si="7"/>
        <v>382.65</v>
      </c>
      <c r="BM6" s="33">
        <f t="shared" si="7"/>
        <v>385.06</v>
      </c>
      <c r="BN6" s="32" t="str">
        <f>IF(BN7="","",IF(BN7="-","【-】","【"&amp;SUBSTITUTE(TEXT(BN7,"#,##0.00"),"-","△")&amp;"】"))</f>
        <v>【283.72】</v>
      </c>
      <c r="BO6" s="33">
        <f>IF(BO7="",NA(),BO7)</f>
        <v>98.98</v>
      </c>
      <c r="BP6" s="33">
        <f t="shared" ref="BP6:BX6" si="8">IF(BP7="",NA(),BP7)</f>
        <v>98.73</v>
      </c>
      <c r="BQ6" s="33">
        <f t="shared" si="8"/>
        <v>105.19</v>
      </c>
      <c r="BR6" s="33">
        <f t="shared" si="8"/>
        <v>101.92</v>
      </c>
      <c r="BS6" s="33">
        <f t="shared" si="8"/>
        <v>113.15</v>
      </c>
      <c r="BT6" s="33">
        <f t="shared" si="8"/>
        <v>97.63</v>
      </c>
      <c r="BU6" s="33">
        <f t="shared" si="8"/>
        <v>94.86</v>
      </c>
      <c r="BV6" s="33">
        <f t="shared" si="8"/>
        <v>95.91</v>
      </c>
      <c r="BW6" s="33">
        <f t="shared" si="8"/>
        <v>96.1</v>
      </c>
      <c r="BX6" s="33">
        <f t="shared" si="8"/>
        <v>99.07</v>
      </c>
      <c r="BY6" s="32" t="str">
        <f>IF(BY7="","",IF(BY7="-","【-】","【"&amp;SUBSTITUTE(TEXT(BY7,"#,##0.00"),"-","△")&amp;"】"))</f>
        <v>【104.60】</v>
      </c>
      <c r="BZ6" s="33">
        <f>IF(BZ7="",NA(),BZ7)</f>
        <v>152.19</v>
      </c>
      <c r="CA6" s="33">
        <f t="shared" ref="CA6:CI6" si="9">IF(CA7="",NA(),CA7)</f>
        <v>153.25</v>
      </c>
      <c r="CB6" s="33">
        <f t="shared" si="9"/>
        <v>143.03</v>
      </c>
      <c r="CC6" s="33">
        <f t="shared" si="9"/>
        <v>147.88999999999999</v>
      </c>
      <c r="CD6" s="33">
        <f t="shared" si="9"/>
        <v>133.82</v>
      </c>
      <c r="CE6" s="33">
        <f t="shared" si="9"/>
        <v>172.59</v>
      </c>
      <c r="CF6" s="33">
        <f t="shared" si="9"/>
        <v>179.14</v>
      </c>
      <c r="CG6" s="33">
        <f t="shared" si="9"/>
        <v>179.29</v>
      </c>
      <c r="CH6" s="33">
        <f t="shared" si="9"/>
        <v>178.39</v>
      </c>
      <c r="CI6" s="33">
        <f t="shared" si="9"/>
        <v>173.03</v>
      </c>
      <c r="CJ6" s="32" t="str">
        <f>IF(CJ7="","",IF(CJ7="-","【-】","【"&amp;SUBSTITUTE(TEXT(CJ7,"#,##0.00"),"-","△")&amp;"】"))</f>
        <v>【164.21】</v>
      </c>
      <c r="CK6" s="33">
        <f>IF(CK7="",NA(),CK7)</f>
        <v>69.489999999999995</v>
      </c>
      <c r="CL6" s="33">
        <f t="shared" ref="CL6:CT6" si="10">IF(CL7="",NA(),CL7)</f>
        <v>69.03</v>
      </c>
      <c r="CM6" s="33">
        <f t="shared" si="10"/>
        <v>68.66</v>
      </c>
      <c r="CN6" s="33">
        <f t="shared" si="10"/>
        <v>59.35</v>
      </c>
      <c r="CO6" s="33">
        <f t="shared" si="10"/>
        <v>58.32</v>
      </c>
      <c r="CP6" s="33">
        <f t="shared" si="10"/>
        <v>60.17</v>
      </c>
      <c r="CQ6" s="33">
        <f t="shared" si="10"/>
        <v>58.76</v>
      </c>
      <c r="CR6" s="33">
        <f t="shared" si="10"/>
        <v>59.09</v>
      </c>
      <c r="CS6" s="33">
        <f t="shared" si="10"/>
        <v>59.23</v>
      </c>
      <c r="CT6" s="33">
        <f t="shared" si="10"/>
        <v>58.58</v>
      </c>
      <c r="CU6" s="32" t="str">
        <f>IF(CU7="","",IF(CU7="-","【-】","【"&amp;SUBSTITUTE(TEXT(CU7,"#,##0.00"),"-","△")&amp;"】"))</f>
        <v>【59.80】</v>
      </c>
      <c r="CV6" s="33">
        <f>IF(CV7="",NA(),CV7)</f>
        <v>86.86</v>
      </c>
      <c r="CW6" s="33">
        <f t="shared" ref="CW6:DE6" si="11">IF(CW7="",NA(),CW7)</f>
        <v>85.67</v>
      </c>
      <c r="CX6" s="33">
        <f t="shared" si="11"/>
        <v>87.13</v>
      </c>
      <c r="CY6" s="33">
        <f t="shared" si="11"/>
        <v>85.16</v>
      </c>
      <c r="CZ6" s="33">
        <f t="shared" si="11"/>
        <v>85.07</v>
      </c>
      <c r="DA6" s="33">
        <f t="shared" si="11"/>
        <v>85.47</v>
      </c>
      <c r="DB6" s="33">
        <f t="shared" si="11"/>
        <v>84.87</v>
      </c>
      <c r="DC6" s="33">
        <f t="shared" si="11"/>
        <v>85.4</v>
      </c>
      <c r="DD6" s="33">
        <f t="shared" si="11"/>
        <v>85.53</v>
      </c>
      <c r="DE6" s="33">
        <f t="shared" si="11"/>
        <v>85.23</v>
      </c>
      <c r="DF6" s="32" t="str">
        <f>IF(DF7="","",IF(DF7="-","【-】","【"&amp;SUBSTITUTE(TEXT(DF7,"#,##0.00"),"-","△")&amp;"】"))</f>
        <v>【89.78】</v>
      </c>
      <c r="DG6" s="33">
        <f>IF(DG7="",NA(),DG7)</f>
        <v>45.38</v>
      </c>
      <c r="DH6" s="33">
        <f t="shared" ref="DH6:DP6" si="12">IF(DH7="",NA(),DH7)</f>
        <v>46.68</v>
      </c>
      <c r="DI6" s="33">
        <f t="shared" si="12"/>
        <v>48.32</v>
      </c>
      <c r="DJ6" s="33">
        <f t="shared" si="12"/>
        <v>49.48</v>
      </c>
      <c r="DK6" s="33">
        <f t="shared" si="12"/>
        <v>49.64</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1.79</v>
      </c>
      <c r="DS6" s="33">
        <f t="shared" ref="DS6:EA6" si="13">IF(DS7="",NA(),DS7)</f>
        <v>1.73</v>
      </c>
      <c r="DT6" s="33">
        <f t="shared" si="13"/>
        <v>2.59</v>
      </c>
      <c r="DU6" s="33">
        <f t="shared" si="13"/>
        <v>3.29</v>
      </c>
      <c r="DV6" s="33">
        <f t="shared" si="13"/>
        <v>3.18</v>
      </c>
      <c r="DW6" s="33">
        <f t="shared" si="13"/>
        <v>6.06</v>
      </c>
      <c r="DX6" s="33">
        <f t="shared" si="13"/>
        <v>6.47</v>
      </c>
      <c r="DY6" s="33">
        <f t="shared" si="13"/>
        <v>7.8</v>
      </c>
      <c r="DZ6" s="33">
        <f t="shared" si="13"/>
        <v>8.39</v>
      </c>
      <c r="EA6" s="33">
        <f t="shared" si="13"/>
        <v>10.09</v>
      </c>
      <c r="EB6" s="32" t="str">
        <f>IF(EB7="","",IF(EB7="-","【-】","【"&amp;SUBSTITUTE(TEXT(EB7,"#,##0.00"),"-","△")&amp;"】"))</f>
        <v>【12.42】</v>
      </c>
      <c r="EC6" s="33">
        <f>IF(EC7="",NA(),EC7)</f>
        <v>1.52</v>
      </c>
      <c r="ED6" s="33">
        <f t="shared" ref="ED6:EL6" si="14">IF(ED7="",NA(),ED7)</f>
        <v>0.8</v>
      </c>
      <c r="EE6" s="33">
        <f t="shared" si="14"/>
        <v>0.66</v>
      </c>
      <c r="EF6" s="33">
        <f t="shared" si="14"/>
        <v>1.59</v>
      </c>
      <c r="EG6" s="33">
        <f t="shared" si="14"/>
        <v>1.04</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243418</v>
      </c>
      <c r="D7" s="35">
        <v>46</v>
      </c>
      <c r="E7" s="35">
        <v>1</v>
      </c>
      <c r="F7" s="35">
        <v>0</v>
      </c>
      <c r="G7" s="35">
        <v>1</v>
      </c>
      <c r="H7" s="35" t="s">
        <v>93</v>
      </c>
      <c r="I7" s="35" t="s">
        <v>94</v>
      </c>
      <c r="J7" s="35" t="s">
        <v>95</v>
      </c>
      <c r="K7" s="35" t="s">
        <v>96</v>
      </c>
      <c r="L7" s="35" t="s">
        <v>97</v>
      </c>
      <c r="M7" s="36" t="s">
        <v>98</v>
      </c>
      <c r="N7" s="36">
        <v>81.010000000000005</v>
      </c>
      <c r="O7" s="36">
        <v>99.2</v>
      </c>
      <c r="P7" s="36">
        <v>2538</v>
      </c>
      <c r="Q7" s="36">
        <v>41492</v>
      </c>
      <c r="R7" s="36">
        <v>107.01</v>
      </c>
      <c r="S7" s="36">
        <v>387.74</v>
      </c>
      <c r="T7" s="36">
        <v>41130</v>
      </c>
      <c r="U7" s="36">
        <v>45.65</v>
      </c>
      <c r="V7" s="36">
        <v>900.99</v>
      </c>
      <c r="W7" s="36">
        <v>105.45</v>
      </c>
      <c r="X7" s="36">
        <v>103.65</v>
      </c>
      <c r="Y7" s="36">
        <v>110.07</v>
      </c>
      <c r="Z7" s="36">
        <v>106.46</v>
      </c>
      <c r="AA7" s="36">
        <v>114.2</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569.74</v>
      </c>
      <c r="AT7" s="36">
        <v>1134.8499999999999</v>
      </c>
      <c r="AU7" s="36">
        <v>1193.82</v>
      </c>
      <c r="AV7" s="36">
        <v>1216.83</v>
      </c>
      <c r="AW7" s="36">
        <v>330.67</v>
      </c>
      <c r="AX7" s="36">
        <v>792.56</v>
      </c>
      <c r="AY7" s="36">
        <v>832.37</v>
      </c>
      <c r="AZ7" s="36">
        <v>852.01</v>
      </c>
      <c r="BA7" s="36">
        <v>909.68</v>
      </c>
      <c r="BB7" s="36">
        <v>382.09</v>
      </c>
      <c r="BC7" s="36">
        <v>264.16000000000003</v>
      </c>
      <c r="BD7" s="36">
        <v>199.56</v>
      </c>
      <c r="BE7" s="36">
        <v>188.04</v>
      </c>
      <c r="BF7" s="36">
        <v>171.09</v>
      </c>
      <c r="BG7" s="36">
        <v>154.04</v>
      </c>
      <c r="BH7" s="36">
        <v>139.57</v>
      </c>
      <c r="BI7" s="36">
        <v>403.05</v>
      </c>
      <c r="BJ7" s="36">
        <v>403.15</v>
      </c>
      <c r="BK7" s="36">
        <v>391.4</v>
      </c>
      <c r="BL7" s="36">
        <v>382.65</v>
      </c>
      <c r="BM7" s="36">
        <v>385.06</v>
      </c>
      <c r="BN7" s="36">
        <v>283.72000000000003</v>
      </c>
      <c r="BO7" s="36">
        <v>98.98</v>
      </c>
      <c r="BP7" s="36">
        <v>98.73</v>
      </c>
      <c r="BQ7" s="36">
        <v>105.19</v>
      </c>
      <c r="BR7" s="36">
        <v>101.92</v>
      </c>
      <c r="BS7" s="36">
        <v>113.15</v>
      </c>
      <c r="BT7" s="36">
        <v>97.63</v>
      </c>
      <c r="BU7" s="36">
        <v>94.86</v>
      </c>
      <c r="BV7" s="36">
        <v>95.91</v>
      </c>
      <c r="BW7" s="36">
        <v>96.1</v>
      </c>
      <c r="BX7" s="36">
        <v>99.07</v>
      </c>
      <c r="BY7" s="36">
        <v>104.6</v>
      </c>
      <c r="BZ7" s="36">
        <v>152.19</v>
      </c>
      <c r="CA7" s="36">
        <v>153.25</v>
      </c>
      <c r="CB7" s="36">
        <v>143.03</v>
      </c>
      <c r="CC7" s="36">
        <v>147.88999999999999</v>
      </c>
      <c r="CD7" s="36">
        <v>133.82</v>
      </c>
      <c r="CE7" s="36">
        <v>172.59</v>
      </c>
      <c r="CF7" s="36">
        <v>179.14</v>
      </c>
      <c r="CG7" s="36">
        <v>179.29</v>
      </c>
      <c r="CH7" s="36">
        <v>178.39</v>
      </c>
      <c r="CI7" s="36">
        <v>173.03</v>
      </c>
      <c r="CJ7" s="36">
        <v>164.21</v>
      </c>
      <c r="CK7" s="36">
        <v>69.489999999999995</v>
      </c>
      <c r="CL7" s="36">
        <v>69.03</v>
      </c>
      <c r="CM7" s="36">
        <v>68.66</v>
      </c>
      <c r="CN7" s="36">
        <v>59.35</v>
      </c>
      <c r="CO7" s="36">
        <v>58.32</v>
      </c>
      <c r="CP7" s="36">
        <v>60.17</v>
      </c>
      <c r="CQ7" s="36">
        <v>58.76</v>
      </c>
      <c r="CR7" s="36">
        <v>59.09</v>
      </c>
      <c r="CS7" s="36">
        <v>59.23</v>
      </c>
      <c r="CT7" s="36">
        <v>58.58</v>
      </c>
      <c r="CU7" s="36">
        <v>59.8</v>
      </c>
      <c r="CV7" s="36">
        <v>86.86</v>
      </c>
      <c r="CW7" s="36">
        <v>85.67</v>
      </c>
      <c r="CX7" s="36">
        <v>87.13</v>
      </c>
      <c r="CY7" s="36">
        <v>85.16</v>
      </c>
      <c r="CZ7" s="36">
        <v>85.07</v>
      </c>
      <c r="DA7" s="36">
        <v>85.47</v>
      </c>
      <c r="DB7" s="36">
        <v>84.87</v>
      </c>
      <c r="DC7" s="36">
        <v>85.4</v>
      </c>
      <c r="DD7" s="36">
        <v>85.53</v>
      </c>
      <c r="DE7" s="36">
        <v>85.23</v>
      </c>
      <c r="DF7" s="36">
        <v>89.78</v>
      </c>
      <c r="DG7" s="36">
        <v>45.38</v>
      </c>
      <c r="DH7" s="36">
        <v>46.68</v>
      </c>
      <c r="DI7" s="36">
        <v>48.32</v>
      </c>
      <c r="DJ7" s="36">
        <v>49.48</v>
      </c>
      <c r="DK7" s="36">
        <v>49.64</v>
      </c>
      <c r="DL7" s="36">
        <v>34.47</v>
      </c>
      <c r="DM7" s="36">
        <v>35.53</v>
      </c>
      <c r="DN7" s="36">
        <v>36.36</v>
      </c>
      <c r="DO7" s="36">
        <v>37.340000000000003</v>
      </c>
      <c r="DP7" s="36">
        <v>44.31</v>
      </c>
      <c r="DQ7" s="36">
        <v>46.31</v>
      </c>
      <c r="DR7" s="36">
        <v>1.79</v>
      </c>
      <c r="DS7" s="36">
        <v>1.73</v>
      </c>
      <c r="DT7" s="36">
        <v>2.59</v>
      </c>
      <c r="DU7" s="36">
        <v>3.29</v>
      </c>
      <c r="DV7" s="36">
        <v>3.18</v>
      </c>
      <c r="DW7" s="36">
        <v>6.06</v>
      </c>
      <c r="DX7" s="36">
        <v>6.47</v>
      </c>
      <c r="DY7" s="36">
        <v>7.8</v>
      </c>
      <c r="DZ7" s="36">
        <v>8.39</v>
      </c>
      <c r="EA7" s="36">
        <v>10.09</v>
      </c>
      <c r="EB7" s="36">
        <v>12.42</v>
      </c>
      <c r="EC7" s="36">
        <v>1.52</v>
      </c>
      <c r="ED7" s="36">
        <v>0.8</v>
      </c>
      <c r="EE7" s="36">
        <v>0.66</v>
      </c>
      <c r="EF7" s="36">
        <v>1.59</v>
      </c>
      <c r="EG7" s="36">
        <v>1.04</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職員ユーザー</cp:lastModifiedBy>
  <cp:lastPrinted>2016-02-04T02:45:03Z</cp:lastPrinted>
  <dcterms:created xsi:type="dcterms:W3CDTF">2016-01-18T04:49:17Z</dcterms:created>
  <dcterms:modified xsi:type="dcterms:W3CDTF">2016-02-08T07:46:32Z</dcterms:modified>
</cp:coreProperties>
</file>