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R:\建設部\上下水道課\★メール　添付ファイル\資料\20160210 「経営比較分析表」の分析等に係るシートの差替えについて\"/>
    </mc:Choice>
  </mc:AlternateContent>
  <workbookProtection workbookPassword="B501" lockStructure="1"/>
  <bookViews>
    <workbookView xWindow="0" yWindow="0" windowWidth="24000" windowHeight="975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AY8" i="4" s="1"/>
  <c r="R6" i="5"/>
  <c r="Q6" i="5"/>
  <c r="AI8" i="4" s="1"/>
  <c r="P6" i="5"/>
  <c r="O6" i="5"/>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Q8" i="4"/>
  <c r="Z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<sst xmlns="http://schemas.openxmlformats.org/spreadsheetml/2006/main" count="217" uniqueCount="107">
  <si>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</si>
  <si>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</si>
  <si>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</si>
  <si>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</si>
  <si>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</si>
  <si>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</si>
  <si>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</si>
  <si>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</si>
  <si>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</si>
  <si>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</si>
  <si>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</si>
  <si>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</si>
  <si>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</si>
  <si>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</si>
  <si>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</si>
  <si>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</si>
  <si>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</si>
  <si>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</si>
  <si>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</si>
  <si>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</si>
  <si>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</si>
  <si>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</si>
  <si>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</si>
  <si>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</si>
  <si>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</si>
  <si>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</si>
  <si>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</si>
  <si>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</si>
  <si>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</si>
  <si>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</si>
  <si>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</si>
  <si>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</si>
  <si>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</si>
  <si>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</si>
  <si>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</si>
  <si>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</si>
  <si>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</si>
  <si>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</si>
  <si>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</si>
  <si>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</si>
  <si>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</si>
  <si>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</si>
  <si>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</si>
  <si>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</si>
  <si>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</si>
  <si>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</si>
  <si>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</si>
  <si>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</si>
  <si>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</si>
  <si>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</si>
  <si>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</si>
  <si>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</si>
  <si>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</si>
  <si>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</si>
  <si>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</si>
  <si>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</si>
  <si>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</si>
  <si>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</si>
  <si>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</si>
  <si>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</si>
  <si>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</si>
  <si>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</si>
  <si>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</si>
  <si>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</si>
  <si>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</si>
  <si>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</si>
  <si>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</si>
  <si>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</si>
  <si>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</si>
  <si>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</si>
  <si>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</si>
  <si>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</si>
  <si>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</si>
  <si>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</si>
  <si>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</si>
  <si>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</si>
  <si>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</si>
  <si>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</si>
  <si>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</si>
  <si>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</si>
  <si>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</si>
  <si>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</si>
  <si>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</si>
  <si>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</si>
  <si>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</si>
  <si>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</si>
  <si>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</si>
  <si>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</si>
  <si>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</si>
  <si>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</si>
  <si>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</si>
  <si>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</si>
  <si>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</si>
  <si>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東員町</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</si>
  <si>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</si>
  <si>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</si>
  <si>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</si>
  <si>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</si>
  <si>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</si>
  <si>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</si>
  <si>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</si>
  <si>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</si>
  <si>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</si>
  <si>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</si>
  <si>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施設利用率は平均を下回っており、今後の人口減少や節水型ライフスタイルの定着による水需要の減少が想定されることから、ダウンサイジング等による適正な施設規模を設定する必要がある。
　経営収支比率は100%以上を確保しており損失は生じていないが、今後の施設の老朽化に伴う修繕費用の削減、適正な料金の確保が必要である。</t>
    <rPh sb="1" eb="3">
      <t>シセツ</t>
    </rPh>
    <rPh sb="3" eb="6">
      <t>リヨウリツ</t>
    </rPh>
    <rPh sb="7" eb="9">
      <t>ヘイキン</t>
    </rPh>
    <rPh sb="10" eb="12">
      <t>シタマワ</t>
    </rPh>
    <rPh sb="17" eb="19">
      <t>コンゴ</t>
    </rPh>
    <rPh sb="20" eb="22">
      <t>ジンコウ</t>
    </rPh>
    <rPh sb="22" eb="24">
      <t>ゲンショウ</t>
    </rPh>
    <rPh sb="25" eb="28">
      <t>セッスイガタ</t>
    </rPh>
    <rPh sb="36" eb="38">
      <t>テイチャク</t>
    </rPh>
    <rPh sb="41" eb="42">
      <t>ミズ</t>
    </rPh>
    <rPh sb="42" eb="44">
      <t>ジュヨウ</t>
    </rPh>
    <rPh sb="45" eb="47">
      <t>ゲンショウ</t>
    </rPh>
    <rPh sb="48" eb="50">
      <t>ソウテイ</t>
    </rPh>
    <rPh sb="66" eb="67">
      <t>トウ</t>
    </rPh>
    <rPh sb="70" eb="72">
      <t>テキセイ</t>
    </rPh>
    <rPh sb="73" eb="75">
      <t>シセツ</t>
    </rPh>
    <rPh sb="75" eb="77">
      <t>キボ</t>
    </rPh>
    <rPh sb="78" eb="80">
      <t>セッテイ</t>
    </rPh>
    <rPh sb="82" eb="84">
      <t>ヒツヨウ</t>
    </rPh>
    <rPh sb="90" eb="92">
      <t>ケイエイ</t>
    </rPh>
    <rPh sb="92" eb="94">
      <t>シュウシ</t>
    </rPh>
    <rPh sb="94" eb="96">
      <t>ヒリツ</t>
    </rPh>
    <rPh sb="101" eb="103">
      <t>イジョウ</t>
    </rPh>
    <rPh sb="104" eb="106">
      <t>カクホ</t>
    </rPh>
    <rPh sb="110" eb="112">
      <t>ソンシツ</t>
    </rPh>
    <rPh sb="113" eb="114">
      <t>ショウ</t>
    </rPh>
    <rPh sb="121" eb="123">
      <t>コンゴ</t>
    </rPh>
    <rPh sb="124" eb="126">
      <t>シセツ</t>
    </rPh>
    <rPh sb="127" eb="130">
      <t>ロウキュウカ</t>
    </rPh>
    <rPh sb="131" eb="132">
      <t>トモナ</t>
    </rPh>
    <rPh sb="133" eb="135">
      <t>シュウゼン</t>
    </rPh>
    <rPh sb="135" eb="137">
      <t>ヒヨウ</t>
    </rPh>
    <rPh sb="138" eb="140">
      <t>サクゲン</t>
    </rPh>
    <rPh sb="141" eb="143">
      <t>テキセイ</t>
    </rPh>
    <rPh sb="144" eb="146">
      <t>リョウキン</t>
    </rPh>
    <rPh sb="147" eb="149">
      <t>カクホ</t>
    </rPh>
    <rPh sb="150" eb="152">
      <t>ヒツヨウ</t>
    </rPh>
    <phoneticPr fontId="4"/>
  </si>
  <si>
    <t>　施設の老朽化率は現在低いものの、昭和40年代後半からの事業拡張により、法定耐用年数を超過する施設が急激に増加することが予測できる。
　このことから、施設の更新については耐震化も合わせて更新需要にかかる資金の見通しを立て、恒久的に持続可能な体制を構築する必要がある。</t>
    <rPh sb="1" eb="3">
      <t>シセツ</t>
    </rPh>
    <rPh sb="4" eb="7">
      <t>ロウキュウカ</t>
    </rPh>
    <rPh sb="7" eb="8">
      <t>リツ</t>
    </rPh>
    <rPh sb="9" eb="11">
      <t>ゲンザイ</t>
    </rPh>
    <rPh sb="11" eb="12">
      <t>ヒク</t>
    </rPh>
    <rPh sb="17" eb="19">
      <t>ショウワ</t>
    </rPh>
    <rPh sb="21" eb="23">
      <t>ネンダイ</t>
    </rPh>
    <rPh sb="23" eb="25">
      <t>コウハン</t>
    </rPh>
    <rPh sb="28" eb="30">
      <t>ジギョウ</t>
    </rPh>
    <rPh sb="30" eb="32">
      <t>カクチョウ</t>
    </rPh>
    <rPh sb="36" eb="38">
      <t>ホウテイ</t>
    </rPh>
    <rPh sb="38" eb="40">
      <t>タイヨウ</t>
    </rPh>
    <rPh sb="40" eb="42">
      <t>ネンスウ</t>
    </rPh>
    <rPh sb="43" eb="45">
      <t>チョウカ</t>
    </rPh>
    <rPh sb="47" eb="49">
      <t>シセツ</t>
    </rPh>
    <rPh sb="50" eb="52">
      <t>キュウゲキ</t>
    </rPh>
    <rPh sb="53" eb="55">
      <t>ゾウカ</t>
    </rPh>
    <rPh sb="60" eb="62">
      <t>ヨソク</t>
    </rPh>
    <rPh sb="75" eb="77">
      <t>シセツ</t>
    </rPh>
    <rPh sb="78" eb="80">
      <t>コウシン</t>
    </rPh>
    <rPh sb="85" eb="87">
      <t>タイシン</t>
    </rPh>
    <rPh sb="87" eb="88">
      <t>バ</t>
    </rPh>
    <rPh sb="89" eb="90">
      <t>ア</t>
    </rPh>
    <rPh sb="93" eb="95">
      <t>コウシン</t>
    </rPh>
    <rPh sb="95" eb="97">
      <t>ジュヨウ</t>
    </rPh>
    <rPh sb="101" eb="103">
      <t>シキン</t>
    </rPh>
    <rPh sb="104" eb="106">
      <t>ミトオ</t>
    </rPh>
    <rPh sb="108" eb="109">
      <t>タ</t>
    </rPh>
    <rPh sb="111" eb="114">
      <t>コウキュウテキ</t>
    </rPh>
    <rPh sb="115" eb="117">
      <t>ジゾク</t>
    </rPh>
    <rPh sb="117" eb="119">
      <t>カノウ</t>
    </rPh>
    <rPh sb="120" eb="122">
      <t>タイセイ</t>
    </rPh>
    <rPh sb="123" eb="125">
      <t>コウチク</t>
    </rPh>
    <rPh sb="127" eb="129">
      <t>ヒツヨウ</t>
    </rPh>
    <phoneticPr fontId="4"/>
  </si>
  <si>
    <t>　当町が保有している資産について、適正な資産管理(把握)を行い、計画的な施設更新投資、資金確保(料金の見直し)により事業の健全運営が必要と考える。</t>
    <rPh sb="1" eb="3">
      <t>トウチョウ</t>
    </rPh>
    <rPh sb="4" eb="6">
      <t>ホユウ</t>
    </rPh>
    <rPh sb="10" eb="12">
      <t>シサン</t>
    </rPh>
    <rPh sb="17" eb="19">
      <t>テキセイ</t>
    </rPh>
    <rPh sb="20" eb="22">
      <t>シサン</t>
    </rPh>
    <rPh sb="22" eb="24">
      <t>カンリ</t>
    </rPh>
    <rPh sb="25" eb="27">
      <t>ハアク</t>
    </rPh>
    <rPh sb="29" eb="30">
      <t>オコナ</t>
    </rPh>
    <rPh sb="32" eb="35">
      <t>ケイカクテキ</t>
    </rPh>
    <rPh sb="36" eb="38">
      <t>シセツ</t>
    </rPh>
    <rPh sb="38" eb="40">
      <t>コウシン</t>
    </rPh>
    <rPh sb="40" eb="42">
      <t>トウシ</t>
    </rPh>
    <rPh sb="43" eb="45">
      <t>シキン</t>
    </rPh>
    <rPh sb="45" eb="47">
      <t>カクホ</t>
    </rPh>
    <rPh sb="48" eb="50">
      <t>リョウキン</t>
    </rPh>
    <rPh sb="51" eb="53">
      <t>ミナオ</t>
    </rPh>
    <rPh sb="58" eb="60">
      <t>ジギョウ</t>
    </rPh>
    <rPh sb="61" eb="63">
      <t>ケンゼン</t>
    </rPh>
    <rPh sb="63" eb="65">
      <t>ウンエイ</t>
    </rPh>
    <rPh sb="66" eb="68">
      <t>ヒツヨウ</t>
    </rPh>
    <rPh sb="69" eb="70">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</si>
</sst>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0.12</c:v>
                </c:pt>
                <c:pt idx="1">
                  <c:v>0.38</c:v>
                </c:pt>
                <c:pt idx="2">
                  <c:v>0.12</c:v>
                </c:pt>
                <c:pt idx="3">
                  <c:v>0.1</c:v>
                </c:pt>
                <c:pt idx="4">
                  <c:v>0.56999999999999995</c:v>
                </c:pt>
              </c:numCache>
            </c:numRef>
          </c:val>
        </c:ser>
        <c:dLbls>
          <c:showLegendKey val="0"/>
          <c:showVal val="0"/>
          <c:showCatName val="0"/>
          <c:showSerName val="0"/>
          <c:showPercent val="0"/>
          <c:showBubbleSize val="0"/>
        </c:dLbls>
        <c:gapWidth val="150"/>
        <c:axId val="559469184"/>
        <c:axId val="56410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0.79</c:v>
                </c:pt>
                <c:pt idx="1">
                  <c:v>0.78</c:v>
                </c:pt>
                <c:pt idx="2">
                  <c:v>0.67</c:v>
                </c:pt>
                <c:pt idx="3">
                  <c:v>0.67</c:v>
                </c:pt>
                <c:pt idx="4">
                  <c:v>0.66</c:v>
                </c:pt>
              </c:numCache>
            </c:numRef>
          </c:val>
          <c:smooth val="0"/>
        </c:ser>
        <c:dLbls>
          <c:showLegendKey val="0"/>
          <c:showVal val="0"/>
          <c:showCatName val="0"/>
          <c:showSerName val="0"/>
          <c:showPercent val="0"/>
          <c:showBubbleSize val="0"/>
        </c:dLbls>
        <c:marker val="1"/>
        <c:smooth val="0"/>
        <c:axId val="559469184"/>
        <c:axId val="564100128"/>
      </c:lineChart>
      <c:dateAx>
        <c:axId val="559469184"/>
        <c:scaling>
          <c:orientation val="minMax"/>
        </c:scaling>
        <c:delete val="1"/>
        <c:axPos val="b"/>
        <c:numFmt formatCode="ge" sourceLinked="1"/>
        <c:majorTickMark val="none"/>
        <c:minorTickMark val="none"/>
        <c:tickLblPos val="none"/>
        <c:crossAx val="564100128"/>
        <c:crosses val="autoZero"/>
        <c:auto val="1"/>
        <c:lblOffset val="100"/>
        <c:baseTimeUnit val="years"/>
      </c:dateAx>
      <c:valAx>
        <c:axId val="56410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946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47.07</c:v>
                </c:pt>
                <c:pt idx="1">
                  <c:v>45.93</c:v>
                </c:pt>
                <c:pt idx="2">
                  <c:v>45.96</c:v>
                </c:pt>
                <c:pt idx="3">
                  <c:v>46.82</c:v>
                </c:pt>
                <c:pt idx="4">
                  <c:v>46.82</c:v>
                </c:pt>
              </c:numCache>
            </c:numRef>
          </c:val>
        </c:ser>
        <c:dLbls>
          <c:showLegendKey val="0"/>
          <c:showVal val="0"/>
          <c:showCatName val="0"/>
          <c:showSerName val="0"/>
          <c:showPercent val="0"/>
          <c:showBubbleSize val="0"/>
        </c:dLbls>
        <c:gapWidth val="150"/>
        <c:axId val="309256312"/>
        <c:axId val="30925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56.8</c:v>
                </c:pt>
                <c:pt idx="1">
                  <c:v>55.84</c:v>
                </c:pt>
                <c:pt idx="2">
                  <c:v>55.68</c:v>
                </c:pt>
                <c:pt idx="3">
                  <c:v>55.64</c:v>
                </c:pt>
                <c:pt idx="4">
                  <c:v>55.13</c:v>
                </c:pt>
              </c:numCache>
            </c:numRef>
          </c:val>
          <c:smooth val="0"/>
        </c:ser>
        <c:dLbls>
          <c:showLegendKey val="0"/>
          <c:showVal val="0"/>
          <c:showCatName val="0"/>
          <c:showSerName val="0"/>
          <c:showPercent val="0"/>
          <c:showBubbleSize val="0"/>
        </c:dLbls>
        <c:marker val="1"/>
        <c:smooth val="0"/>
        <c:axId val="309256312"/>
        <c:axId val="309256704"/>
      </c:lineChart>
      <c:dateAx>
        <c:axId val="309256312"/>
        <c:scaling>
          <c:orientation val="minMax"/>
        </c:scaling>
        <c:delete val="1"/>
        <c:axPos val="b"/>
        <c:numFmt formatCode="ge" sourceLinked="1"/>
        <c:majorTickMark val="none"/>
        <c:minorTickMark val="none"/>
        <c:tickLblPos val="none"/>
        <c:crossAx val="309256704"/>
        <c:crosses val="autoZero"/>
        <c:auto val="1"/>
        <c:lblOffset val="100"/>
        <c:baseTimeUnit val="years"/>
      </c:dateAx>
      <c:valAx>
        <c:axId val="30925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256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91.11</c:v>
                </c:pt>
                <c:pt idx="1">
                  <c:v>91.16</c:v>
                </c:pt>
                <c:pt idx="2">
                  <c:v>90.97</c:v>
                </c:pt>
                <c:pt idx="3">
                  <c:v>90.71</c:v>
                </c:pt>
                <c:pt idx="4">
                  <c:v>90.54</c:v>
                </c:pt>
              </c:numCache>
            </c:numRef>
          </c:val>
        </c:ser>
        <c:dLbls>
          <c:showLegendKey val="0"/>
          <c:showVal val="0"/>
          <c:showCatName val="0"/>
          <c:showSerName val="0"/>
          <c:showPercent val="0"/>
          <c:showBubbleSize val="0"/>
        </c:dLbls>
        <c:gapWidth val="150"/>
        <c:axId val="309257880"/>
        <c:axId val="55573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83.67</c:v>
                </c:pt>
                <c:pt idx="1">
                  <c:v>83.11</c:v>
                </c:pt>
                <c:pt idx="2">
                  <c:v>83.18</c:v>
                </c:pt>
                <c:pt idx="3">
                  <c:v>83.09</c:v>
                </c:pt>
                <c:pt idx="4">
                  <c:v>83</c:v>
                </c:pt>
              </c:numCache>
            </c:numRef>
          </c:val>
          <c:smooth val="0"/>
        </c:ser>
        <c:dLbls>
          <c:showLegendKey val="0"/>
          <c:showVal val="0"/>
          <c:showCatName val="0"/>
          <c:showSerName val="0"/>
          <c:showPercent val="0"/>
          <c:showBubbleSize val="0"/>
        </c:dLbls>
        <c:marker val="1"/>
        <c:smooth val="0"/>
        <c:axId val="309257880"/>
        <c:axId val="555730560"/>
      </c:lineChart>
      <c:dateAx>
        <c:axId val="309257880"/>
        <c:scaling>
          <c:orientation val="minMax"/>
        </c:scaling>
        <c:delete val="1"/>
        <c:axPos val="b"/>
        <c:numFmt formatCode="ge" sourceLinked="1"/>
        <c:majorTickMark val="none"/>
        <c:minorTickMark val="none"/>
        <c:tickLblPos val="none"/>
        <c:crossAx val="555730560"/>
        <c:crosses val="autoZero"/>
        <c:auto val="1"/>
        <c:lblOffset val="100"/>
        <c:baseTimeUnit val="years"/>
      </c:dateAx>
      <c:valAx>
        <c:axId val="55573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257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114.68</c:v>
                </c:pt>
                <c:pt idx="1">
                  <c:v>109.63</c:v>
                </c:pt>
                <c:pt idx="2">
                  <c:v>105.76</c:v>
                </c:pt>
                <c:pt idx="3">
                  <c:v>109.24</c:v>
                </c:pt>
                <c:pt idx="4">
                  <c:v>110.35</c:v>
                </c:pt>
              </c:numCache>
            </c:numRef>
          </c:val>
        </c:ser>
        <c:dLbls>
          <c:showLegendKey val="0"/>
          <c:showVal val="0"/>
          <c:showCatName val="0"/>
          <c:showSerName val="0"/>
          <c:showPercent val="0"/>
          <c:showBubbleSize val="0"/>
        </c:dLbls>
        <c:gapWidth val="150"/>
        <c:axId val="564101304"/>
        <c:axId val="56410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108.96</c:v>
                </c:pt>
                <c:pt idx="1">
                  <c:v>107.37</c:v>
                </c:pt>
                <c:pt idx="2">
                  <c:v>107.57</c:v>
                </c:pt>
                <c:pt idx="3">
                  <c:v>106.55</c:v>
                </c:pt>
                <c:pt idx="4">
                  <c:v>110.01</c:v>
                </c:pt>
              </c:numCache>
            </c:numRef>
          </c:val>
          <c:smooth val="0"/>
        </c:ser>
        <c:dLbls>
          <c:showLegendKey val="0"/>
          <c:showVal val="0"/>
          <c:showCatName val="0"/>
          <c:showSerName val="0"/>
          <c:showPercent val="0"/>
          <c:showBubbleSize val="0"/>
        </c:dLbls>
        <c:marker val="1"/>
        <c:smooth val="0"/>
        <c:axId val="564101304"/>
        <c:axId val="564101696"/>
      </c:lineChart>
      <c:dateAx>
        <c:axId val="564101304"/>
        <c:scaling>
          <c:orientation val="minMax"/>
        </c:scaling>
        <c:delete val="1"/>
        <c:axPos val="b"/>
        <c:numFmt formatCode="ge" sourceLinked="1"/>
        <c:majorTickMark val="none"/>
        <c:minorTickMark val="none"/>
        <c:tickLblPos val="none"/>
        <c:crossAx val="564101696"/>
        <c:crosses val="autoZero"/>
        <c:auto val="1"/>
        <c:lblOffset val="100"/>
        <c:baseTimeUnit val="years"/>
      </c:dateAx>
      <c:valAx>
        <c:axId val="564101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64101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30.72</c:v>
                </c:pt>
                <c:pt idx="1">
                  <c:v>31.91</c:v>
                </c:pt>
                <c:pt idx="2">
                  <c:v>33.159999999999997</c:v>
                </c:pt>
                <c:pt idx="3">
                  <c:v>34.299999999999997</c:v>
                </c:pt>
                <c:pt idx="4">
                  <c:v>66.17</c:v>
                </c:pt>
              </c:numCache>
            </c:numRef>
          </c:val>
        </c:ser>
        <c:dLbls>
          <c:showLegendKey val="0"/>
          <c:showVal val="0"/>
          <c:showCatName val="0"/>
          <c:showSerName val="0"/>
          <c:showPercent val="0"/>
          <c:showBubbleSize val="0"/>
        </c:dLbls>
        <c:gapWidth val="150"/>
        <c:axId val="165762808"/>
        <c:axId val="16576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36.21</c:v>
                </c:pt>
                <c:pt idx="1">
                  <c:v>37.090000000000003</c:v>
                </c:pt>
                <c:pt idx="2">
                  <c:v>38.07</c:v>
                </c:pt>
                <c:pt idx="3">
                  <c:v>39.06</c:v>
                </c:pt>
                <c:pt idx="4">
                  <c:v>46.66</c:v>
                </c:pt>
              </c:numCache>
            </c:numRef>
          </c:val>
          <c:smooth val="0"/>
        </c:ser>
        <c:dLbls>
          <c:showLegendKey val="0"/>
          <c:showVal val="0"/>
          <c:showCatName val="0"/>
          <c:showSerName val="0"/>
          <c:showPercent val="0"/>
          <c:showBubbleSize val="0"/>
        </c:dLbls>
        <c:marker val="1"/>
        <c:smooth val="0"/>
        <c:axId val="165762808"/>
        <c:axId val="165763200"/>
      </c:lineChart>
      <c:dateAx>
        <c:axId val="165762808"/>
        <c:scaling>
          <c:orientation val="minMax"/>
        </c:scaling>
        <c:delete val="1"/>
        <c:axPos val="b"/>
        <c:numFmt formatCode="ge" sourceLinked="1"/>
        <c:majorTickMark val="none"/>
        <c:minorTickMark val="none"/>
        <c:tickLblPos val="none"/>
        <c:crossAx val="165763200"/>
        <c:crosses val="autoZero"/>
        <c:auto val="1"/>
        <c:lblOffset val="100"/>
        <c:baseTimeUnit val="years"/>
      </c:dateAx>
      <c:valAx>
        <c:axId val="16576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762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formatCode="#,##0.00;&quot;△&quot;#,##0.00;&quot;-&quot;">
                  <c:v>0.18</c:v>
                </c:pt>
                <c:pt idx="3" formatCode="#,##0.00;&quot;△&quot;#,##0.00;&quot;-&quot;">
                  <c:v>0.53</c:v>
                </c:pt>
                <c:pt idx="4" formatCode="#,##0.00;&quot;△&quot;#,##0.00;&quot;-&quot;">
                  <c:v>1.1100000000000001</c:v>
                </c:pt>
              </c:numCache>
            </c:numRef>
          </c:val>
        </c:ser>
        <c:dLbls>
          <c:showLegendKey val="0"/>
          <c:showVal val="0"/>
          <c:showCatName val="0"/>
          <c:showSerName val="0"/>
          <c:showPercent val="0"/>
          <c:showBubbleSize val="0"/>
        </c:dLbls>
        <c:gapWidth val="150"/>
        <c:axId val="567302104"/>
        <c:axId val="56730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6.46</c:v>
                </c:pt>
                <c:pt idx="1">
                  <c:v>6.63</c:v>
                </c:pt>
                <c:pt idx="2">
                  <c:v>7.73</c:v>
                </c:pt>
                <c:pt idx="3">
                  <c:v>8.8699999999999992</c:v>
                </c:pt>
                <c:pt idx="4">
                  <c:v>9.85</c:v>
                </c:pt>
              </c:numCache>
            </c:numRef>
          </c:val>
          <c:smooth val="0"/>
        </c:ser>
        <c:dLbls>
          <c:showLegendKey val="0"/>
          <c:showVal val="0"/>
          <c:showCatName val="0"/>
          <c:showSerName val="0"/>
          <c:showPercent val="0"/>
          <c:showBubbleSize val="0"/>
        </c:dLbls>
        <c:marker val="1"/>
        <c:smooth val="0"/>
        <c:axId val="567302104"/>
        <c:axId val="567302496"/>
      </c:lineChart>
      <c:dateAx>
        <c:axId val="567302104"/>
        <c:scaling>
          <c:orientation val="minMax"/>
        </c:scaling>
        <c:delete val="1"/>
        <c:axPos val="b"/>
        <c:numFmt formatCode="ge" sourceLinked="1"/>
        <c:majorTickMark val="none"/>
        <c:minorTickMark val="none"/>
        <c:tickLblPos val="none"/>
        <c:crossAx val="567302496"/>
        <c:crosses val="autoZero"/>
        <c:auto val="1"/>
        <c:lblOffset val="100"/>
        <c:baseTimeUnit val="years"/>
      </c:dateAx>
      <c:valAx>
        <c:axId val="56730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7302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57403960"/>
        <c:axId val="55740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7.45</c:v>
                </c:pt>
                <c:pt idx="1">
                  <c:v>8.5</c:v>
                </c:pt>
                <c:pt idx="2">
                  <c:v>9.34</c:v>
                </c:pt>
                <c:pt idx="3">
                  <c:v>9.56</c:v>
                </c:pt>
                <c:pt idx="4">
                  <c:v>2.8</c:v>
                </c:pt>
              </c:numCache>
            </c:numRef>
          </c:val>
          <c:smooth val="0"/>
        </c:ser>
        <c:dLbls>
          <c:showLegendKey val="0"/>
          <c:showVal val="0"/>
          <c:showCatName val="0"/>
          <c:showSerName val="0"/>
          <c:showPercent val="0"/>
          <c:showBubbleSize val="0"/>
        </c:dLbls>
        <c:marker val="1"/>
        <c:smooth val="0"/>
        <c:axId val="557403960"/>
        <c:axId val="557404352"/>
      </c:lineChart>
      <c:dateAx>
        <c:axId val="557403960"/>
        <c:scaling>
          <c:orientation val="minMax"/>
        </c:scaling>
        <c:delete val="1"/>
        <c:axPos val="b"/>
        <c:numFmt formatCode="ge" sourceLinked="1"/>
        <c:majorTickMark val="none"/>
        <c:minorTickMark val="none"/>
        <c:tickLblPos val="none"/>
        <c:crossAx val="557404352"/>
        <c:crosses val="autoZero"/>
        <c:auto val="1"/>
        <c:lblOffset val="100"/>
        <c:baseTimeUnit val="years"/>
      </c:dateAx>
      <c:valAx>
        <c:axId val="5574043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57403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1629.93</c:v>
                </c:pt>
                <c:pt idx="1">
                  <c:v>737.83</c:v>
                </c:pt>
                <c:pt idx="2">
                  <c:v>733.55</c:v>
                </c:pt>
                <c:pt idx="3">
                  <c:v>653.42999999999995</c:v>
                </c:pt>
                <c:pt idx="4">
                  <c:v>507.85</c:v>
                </c:pt>
              </c:numCache>
            </c:numRef>
          </c:val>
        </c:ser>
        <c:dLbls>
          <c:showLegendKey val="0"/>
          <c:showVal val="0"/>
          <c:showCatName val="0"/>
          <c:showSerName val="0"/>
          <c:showPercent val="0"/>
          <c:showBubbleSize val="0"/>
        </c:dLbls>
        <c:gapWidth val="150"/>
        <c:axId val="312868952"/>
        <c:axId val="31286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969.16</c:v>
                </c:pt>
                <c:pt idx="1">
                  <c:v>995.5</c:v>
                </c:pt>
                <c:pt idx="2">
                  <c:v>915.5</c:v>
                </c:pt>
                <c:pt idx="3">
                  <c:v>963.24</c:v>
                </c:pt>
                <c:pt idx="4">
                  <c:v>381.53</c:v>
                </c:pt>
              </c:numCache>
            </c:numRef>
          </c:val>
          <c:smooth val="0"/>
        </c:ser>
        <c:dLbls>
          <c:showLegendKey val="0"/>
          <c:showVal val="0"/>
          <c:showCatName val="0"/>
          <c:showSerName val="0"/>
          <c:showPercent val="0"/>
          <c:showBubbleSize val="0"/>
        </c:dLbls>
        <c:marker val="1"/>
        <c:smooth val="0"/>
        <c:axId val="312868952"/>
        <c:axId val="312869344"/>
      </c:lineChart>
      <c:dateAx>
        <c:axId val="312868952"/>
        <c:scaling>
          <c:orientation val="minMax"/>
        </c:scaling>
        <c:delete val="1"/>
        <c:axPos val="b"/>
        <c:numFmt formatCode="ge" sourceLinked="1"/>
        <c:majorTickMark val="none"/>
        <c:minorTickMark val="none"/>
        <c:tickLblPos val="none"/>
        <c:crossAx val="312869344"/>
        <c:crosses val="autoZero"/>
        <c:auto val="1"/>
        <c:lblOffset val="100"/>
        <c:baseTimeUnit val="years"/>
      </c:dateAx>
      <c:valAx>
        <c:axId val="3128693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2868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211.41</c:v>
                </c:pt>
                <c:pt idx="1">
                  <c:v>201.04</c:v>
                </c:pt>
                <c:pt idx="2">
                  <c:v>186.67</c:v>
                </c:pt>
                <c:pt idx="3">
                  <c:v>167.06</c:v>
                </c:pt>
                <c:pt idx="4">
                  <c:v>150.69999999999999</c:v>
                </c:pt>
              </c:numCache>
            </c:numRef>
          </c:val>
        </c:ser>
        <c:dLbls>
          <c:showLegendKey val="0"/>
          <c:showVal val="0"/>
          <c:showCatName val="0"/>
          <c:showSerName val="0"/>
          <c:showPercent val="0"/>
          <c:showBubbleSize val="0"/>
        </c:dLbls>
        <c:gapWidth val="150"/>
        <c:axId val="312870520"/>
        <c:axId val="314475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421.66</c:v>
                </c:pt>
                <c:pt idx="1">
                  <c:v>414.59</c:v>
                </c:pt>
                <c:pt idx="2">
                  <c:v>404.78</c:v>
                </c:pt>
                <c:pt idx="3">
                  <c:v>400.38</c:v>
                </c:pt>
                <c:pt idx="4">
                  <c:v>393.27</c:v>
                </c:pt>
              </c:numCache>
            </c:numRef>
          </c:val>
          <c:smooth val="0"/>
        </c:ser>
        <c:dLbls>
          <c:showLegendKey val="0"/>
          <c:showVal val="0"/>
          <c:showCatName val="0"/>
          <c:showSerName val="0"/>
          <c:showPercent val="0"/>
          <c:showBubbleSize val="0"/>
        </c:dLbls>
        <c:marker val="1"/>
        <c:smooth val="0"/>
        <c:axId val="312870520"/>
        <c:axId val="314475288"/>
      </c:lineChart>
      <c:dateAx>
        <c:axId val="312870520"/>
        <c:scaling>
          <c:orientation val="minMax"/>
        </c:scaling>
        <c:delete val="1"/>
        <c:axPos val="b"/>
        <c:numFmt formatCode="ge" sourceLinked="1"/>
        <c:majorTickMark val="none"/>
        <c:minorTickMark val="none"/>
        <c:tickLblPos val="none"/>
        <c:crossAx val="314475288"/>
        <c:crosses val="autoZero"/>
        <c:auto val="1"/>
        <c:lblOffset val="100"/>
        <c:baseTimeUnit val="years"/>
      </c:dateAx>
      <c:valAx>
        <c:axId val="314475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12870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110.99</c:v>
                </c:pt>
                <c:pt idx="1">
                  <c:v>105.74</c:v>
                </c:pt>
                <c:pt idx="2">
                  <c:v>102.4</c:v>
                </c:pt>
                <c:pt idx="3">
                  <c:v>106.15</c:v>
                </c:pt>
                <c:pt idx="4">
                  <c:v>108.5</c:v>
                </c:pt>
              </c:numCache>
            </c:numRef>
          </c:val>
        </c:ser>
        <c:dLbls>
          <c:showLegendKey val="0"/>
          <c:showVal val="0"/>
          <c:showCatName val="0"/>
          <c:showSerName val="0"/>
          <c:showPercent val="0"/>
          <c:showBubbleSize val="0"/>
        </c:dLbls>
        <c:gapWidth val="150"/>
        <c:axId val="314476464"/>
        <c:axId val="314476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99.51</c:v>
                </c:pt>
                <c:pt idx="1">
                  <c:v>97.71</c:v>
                </c:pt>
                <c:pt idx="2">
                  <c:v>98.07</c:v>
                </c:pt>
                <c:pt idx="3">
                  <c:v>96.56</c:v>
                </c:pt>
                <c:pt idx="4">
                  <c:v>100.47</c:v>
                </c:pt>
              </c:numCache>
            </c:numRef>
          </c:val>
          <c:smooth val="0"/>
        </c:ser>
        <c:dLbls>
          <c:showLegendKey val="0"/>
          <c:showVal val="0"/>
          <c:showCatName val="0"/>
          <c:showSerName val="0"/>
          <c:showPercent val="0"/>
          <c:showBubbleSize val="0"/>
        </c:dLbls>
        <c:marker val="1"/>
        <c:smooth val="0"/>
        <c:axId val="314476464"/>
        <c:axId val="314476856"/>
      </c:lineChart>
      <c:dateAx>
        <c:axId val="314476464"/>
        <c:scaling>
          <c:orientation val="minMax"/>
        </c:scaling>
        <c:delete val="1"/>
        <c:axPos val="b"/>
        <c:numFmt formatCode="ge" sourceLinked="1"/>
        <c:majorTickMark val="none"/>
        <c:minorTickMark val="none"/>
        <c:tickLblPos val="none"/>
        <c:crossAx val="314476856"/>
        <c:crosses val="autoZero"/>
        <c:auto val="1"/>
        <c:lblOffset val="100"/>
        <c:baseTimeUnit val="years"/>
      </c:dateAx>
      <c:valAx>
        <c:axId val="314476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447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68.88</c:v>
                </c:pt>
                <c:pt idx="1">
                  <c:v>72.45</c:v>
                </c:pt>
                <c:pt idx="2">
                  <c:v>74.849999999999994</c:v>
                </c:pt>
                <c:pt idx="3">
                  <c:v>72.81</c:v>
                </c:pt>
                <c:pt idx="4">
                  <c:v>71.75</c:v>
                </c:pt>
              </c:numCache>
            </c:numRef>
          </c:val>
        </c:ser>
        <c:dLbls>
          <c:showLegendKey val="0"/>
          <c:showVal val="0"/>
          <c:showCatName val="0"/>
          <c:showSerName val="0"/>
          <c:showPercent val="0"/>
          <c:showBubbleSize val="0"/>
        </c:dLbls>
        <c:gapWidth val="150"/>
        <c:axId val="557403568"/>
        <c:axId val="311378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171.34</c:v>
                </c:pt>
                <c:pt idx="1">
                  <c:v>173.56</c:v>
                </c:pt>
                <c:pt idx="2">
                  <c:v>172.26</c:v>
                </c:pt>
                <c:pt idx="3">
                  <c:v>177.14</c:v>
                </c:pt>
                <c:pt idx="4">
                  <c:v>169.82</c:v>
                </c:pt>
              </c:numCache>
            </c:numRef>
          </c:val>
          <c:smooth val="0"/>
        </c:ser>
        <c:dLbls>
          <c:showLegendKey val="0"/>
          <c:showVal val="0"/>
          <c:showCatName val="0"/>
          <c:showSerName val="0"/>
          <c:showPercent val="0"/>
          <c:showBubbleSize val="0"/>
        </c:dLbls>
        <c:marker val="1"/>
        <c:smooth val="0"/>
        <c:axId val="557403568"/>
        <c:axId val="311378824"/>
      </c:lineChart>
      <c:dateAx>
        <c:axId val="557403568"/>
        <c:scaling>
          <c:orientation val="minMax"/>
        </c:scaling>
        <c:delete val="1"/>
        <c:axPos val="b"/>
        <c:numFmt formatCode="ge" sourceLinked="1"/>
        <c:majorTickMark val="none"/>
        <c:minorTickMark val="none"/>
        <c:tickLblPos val="none"/>
        <c:crossAx val="311378824"/>
        <c:crosses val="autoZero"/>
        <c:auto val="1"/>
        <c:lblOffset val="100"/>
        <c:baseTimeUnit val="years"/>
      </c:dateAx>
      <c:valAx>
        <c:axId val="311378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740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三重県　東員町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x14ac:dyDescent="0.15">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A6</v>
      </c>
      <c r="AA8" s="53"/>
      <c r="AB8" s="53"/>
      <c r="AC8" s="53"/>
      <c r="AD8" s="53"/>
      <c r="AE8" s="53"/>
      <c r="AF8" s="53"/>
      <c r="AG8" s="54"/>
      <c r="AH8" s="3"/>
      <c r="AI8" s="55">
        <f>データ!Q6</f>
        <v>25660</v>
      </c>
      <c r="AJ8" s="56"/>
      <c r="AK8" s="56"/>
      <c r="AL8" s="56"/>
      <c r="AM8" s="56"/>
      <c r="AN8" s="56"/>
      <c r="AO8" s="56"/>
      <c r="AP8" s="57"/>
      <c r="AQ8" s="47">
        <f>データ!R6</f>
        <v>22.68</v>
      </c>
      <c r="AR8" s="47"/>
      <c r="AS8" s="47"/>
      <c r="AT8" s="47"/>
      <c r="AU8" s="47"/>
      <c r="AV8" s="47"/>
      <c r="AW8" s="47"/>
      <c r="AX8" s="47"/>
      <c r="AY8" s="47">
        <f>データ!S6</f>
        <v>1131.3900000000001</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x14ac:dyDescent="0.15">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x14ac:dyDescent="0.15">
      <c r="A10" s="2"/>
      <c r="B10" s="47" t="str">
        <f>データ!M6</f>
        <v>-</v>
      </c>
      <c r="C10" s="47"/>
      <c r="D10" s="47"/>
      <c r="E10" s="47"/>
      <c r="F10" s="47"/>
      <c r="G10" s="47"/>
      <c r="H10" s="47"/>
      <c r="I10" s="47"/>
      <c r="J10" s="47">
        <f>データ!N6</f>
        <v>85.19</v>
      </c>
      <c r="K10" s="47"/>
      <c r="L10" s="47"/>
      <c r="M10" s="47"/>
      <c r="N10" s="47"/>
      <c r="O10" s="47"/>
      <c r="P10" s="47"/>
      <c r="Q10" s="47"/>
      <c r="R10" s="47">
        <f>データ!O6</f>
        <v>99.7</v>
      </c>
      <c r="S10" s="47"/>
      <c r="T10" s="47"/>
      <c r="U10" s="47"/>
      <c r="V10" s="47"/>
      <c r="W10" s="47"/>
      <c r="X10" s="47"/>
      <c r="Y10" s="47"/>
      <c r="Z10" s="78">
        <f>データ!P6</f>
        <v>1328</v>
      </c>
      <c r="AA10" s="78"/>
      <c r="AB10" s="78"/>
      <c r="AC10" s="78"/>
      <c r="AD10" s="78"/>
      <c r="AE10" s="78"/>
      <c r="AF10" s="78"/>
      <c r="AG10" s="78"/>
      <c r="AH10" s="2"/>
      <c r="AI10" s="78">
        <f>データ!T6</f>
        <v>25497</v>
      </c>
      <c r="AJ10" s="78"/>
      <c r="AK10" s="78"/>
      <c r="AL10" s="78"/>
      <c r="AM10" s="78"/>
      <c r="AN10" s="78"/>
      <c r="AO10" s="78"/>
      <c r="AP10" s="78"/>
      <c r="AQ10" s="47">
        <f>データ!U6</f>
        <v>22.68</v>
      </c>
      <c r="AR10" s="47"/>
      <c r="AS10" s="47"/>
      <c r="AT10" s="47"/>
      <c r="AU10" s="47"/>
      <c r="AV10" s="47"/>
      <c r="AW10" s="47"/>
      <c r="AX10" s="47"/>
      <c r="AY10" s="47">
        <f>データ!V6</f>
        <v>1124.21</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x14ac:dyDescent="0.15">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x14ac:dyDescent="0.15">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x14ac:dyDescent="0.15">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x14ac:dyDescent="0.15">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x14ac:dyDescent="0.15">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x14ac:dyDescent="0.15">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x14ac:dyDescent="0.15">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x14ac:dyDescent="0.15">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x14ac:dyDescent="0.15">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2014</v>
      </c>
      <c r="C6" s="31">
        <f t="shared" ref="C6:V6" si="3">C7</f>
        <v>243248</v>
      </c>
      <c r="D6" s="31">
        <f t="shared" si="3"/>
        <v>46</v>
      </c>
      <c r="E6" s="31">
        <f t="shared" si="3"/>
        <v>1</v>
      </c>
      <c r="F6" s="31">
        <f t="shared" si="3"/>
        <v>0</v>
      </c>
      <c r="G6" s="31">
        <f t="shared" si="3"/>
        <v>1</v>
      </c>
      <c r="H6" s="31" t="str">
        <f t="shared" si="3"/>
        <v>三重県　東員町</v>
      </c>
      <c r="I6" s="31" t="str">
        <f t="shared" si="3"/>
        <v>法適用</v>
      </c>
      <c r="J6" s="31" t="str">
        <f t="shared" si="3"/>
        <v>水道事業</v>
      </c>
      <c r="K6" s="31" t="str">
        <f t="shared" si="3"/>
        <v>末端給水事業</v>
      </c>
      <c r="L6" s="31" t="str">
        <f t="shared" si="3"/>
        <v>A6</v>
      </c>
      <c r="M6" s="32" t="str">
        <f t="shared" si="3"/>
        <v>-</v>
      </c>
      <c r="N6" s="32">
        <f t="shared" si="3"/>
        <v>85.19</v>
      </c>
      <c r="O6" s="32">
        <f t="shared" si="3"/>
        <v>99.7</v>
      </c>
      <c r="P6" s="32">
        <f t="shared" si="3"/>
        <v>1328</v>
      </c>
      <c r="Q6" s="32">
        <f t="shared" si="3"/>
        <v>25660</v>
      </c>
      <c r="R6" s="32">
        <f t="shared" si="3"/>
        <v>22.68</v>
      </c>
      <c r="S6" s="32">
        <f t="shared" si="3"/>
        <v>1131.3900000000001</v>
      </c>
      <c r="T6" s="32">
        <f t="shared" si="3"/>
        <v>25497</v>
      </c>
      <c r="U6" s="32">
        <f t="shared" si="3"/>
        <v>22.68</v>
      </c>
      <c r="V6" s="32">
        <f t="shared" si="3"/>
        <v>1124.21</v>
      </c>
      <c r="W6" s="33">
        <f>IF(W7="",NA(),W7)</f>
        <v>114.68</v>
      </c>
      <c r="X6" s="33">
        <f t="shared" ref="X6:AF6" si="4">IF(X7="",NA(),X7)</f>
        <v>109.63</v>
      </c>
      <c r="Y6" s="33">
        <f t="shared" si="4"/>
        <v>105.76</v>
      </c>
      <c r="Z6" s="33">
        <f t="shared" si="4"/>
        <v>109.24</v>
      </c>
      <c r="AA6" s="33">
        <f t="shared" si="4"/>
        <v>110.35</v>
      </c>
      <c r="AB6" s="33">
        <f t="shared" si="4"/>
        <v>108.96</v>
      </c>
      <c r="AC6" s="33">
        <f t="shared" si="4"/>
        <v>107.37</v>
      </c>
      <c r="AD6" s="33">
        <f t="shared" si="4"/>
        <v>107.57</v>
      </c>
      <c r="AE6" s="33">
        <f t="shared" si="4"/>
        <v>106.55</v>
      </c>
      <c r="AF6" s="33">
        <f t="shared" si="4"/>
        <v>110.01</v>
      </c>
      <c r="AG6" s="32" t="str">
        <f>IF(AG7="","",IF(AG7="-","【-】","【"&amp;SUBSTITUTE(TEXT(AG7,"#,##0.00"),"-","△")&amp;"】"))</f>
        <v>【113.03】</v>
      </c>
      <c r="AH6" s="32">
        <f>IF(AH7="",NA(),AH7)</f>
        <v>0</v>
      </c>
      <c r="AI6" s="32">
        <f t="shared" ref="AI6:AQ6" si="5">IF(AI7="",NA(),AI7)</f>
        <v>0</v>
      </c>
      <c r="AJ6" s="32">
        <f t="shared" si="5"/>
        <v>0</v>
      </c>
      <c r="AK6" s="32">
        <f t="shared" si="5"/>
        <v>0</v>
      </c>
      <c r="AL6" s="32">
        <f t="shared" si="5"/>
        <v>0</v>
      </c>
      <c r="AM6" s="33">
        <f t="shared" si="5"/>
        <v>7.45</v>
      </c>
      <c r="AN6" s="33">
        <f t="shared" si="5"/>
        <v>8.5</v>
      </c>
      <c r="AO6" s="33">
        <f t="shared" si="5"/>
        <v>9.34</v>
      </c>
      <c r="AP6" s="33">
        <f t="shared" si="5"/>
        <v>9.56</v>
      </c>
      <c r="AQ6" s="33">
        <f t="shared" si="5"/>
        <v>2.8</v>
      </c>
      <c r="AR6" s="32" t="str">
        <f>IF(AR7="","",IF(AR7="-","【-】","【"&amp;SUBSTITUTE(TEXT(AR7,"#,##0.00"),"-","△")&amp;"】"))</f>
        <v>【0.81】</v>
      </c>
      <c r="AS6" s="33">
        <f>IF(AS7="",NA(),AS7)</f>
        <v>1629.93</v>
      </c>
      <c r="AT6" s="33">
        <f t="shared" ref="AT6:BB6" si="6">IF(AT7="",NA(),AT7)</f>
        <v>737.83</v>
      </c>
      <c r="AU6" s="33">
        <f t="shared" si="6"/>
        <v>733.55</v>
      </c>
      <c r="AV6" s="33">
        <f t="shared" si="6"/>
        <v>653.42999999999995</v>
      </c>
      <c r="AW6" s="33">
        <f t="shared" si="6"/>
        <v>507.85</v>
      </c>
      <c r="AX6" s="33">
        <f t="shared" si="6"/>
        <v>969.16</v>
      </c>
      <c r="AY6" s="33">
        <f t="shared" si="6"/>
        <v>995.5</v>
      </c>
      <c r="AZ6" s="33">
        <f t="shared" si="6"/>
        <v>915.5</v>
      </c>
      <c r="BA6" s="33">
        <f t="shared" si="6"/>
        <v>963.24</v>
      </c>
      <c r="BB6" s="33">
        <f t="shared" si="6"/>
        <v>381.53</v>
      </c>
      <c r="BC6" s="32" t="str">
        <f>IF(BC7="","",IF(BC7="-","【-】","【"&amp;SUBSTITUTE(TEXT(BC7,"#,##0.00"),"-","△")&amp;"】"))</f>
        <v>【264.16】</v>
      </c>
      <c r="BD6" s="33">
        <f>IF(BD7="",NA(),BD7)</f>
        <v>211.41</v>
      </c>
      <c r="BE6" s="33">
        <f t="shared" ref="BE6:BM6" si="7">IF(BE7="",NA(),BE7)</f>
        <v>201.04</v>
      </c>
      <c r="BF6" s="33">
        <f t="shared" si="7"/>
        <v>186.67</v>
      </c>
      <c r="BG6" s="33">
        <f t="shared" si="7"/>
        <v>167.06</v>
      </c>
      <c r="BH6" s="33">
        <f t="shared" si="7"/>
        <v>150.69999999999999</v>
      </c>
      <c r="BI6" s="33">
        <f t="shared" si="7"/>
        <v>421.66</v>
      </c>
      <c r="BJ6" s="33">
        <f t="shared" si="7"/>
        <v>414.59</v>
      </c>
      <c r="BK6" s="33">
        <f t="shared" si="7"/>
        <v>404.78</v>
      </c>
      <c r="BL6" s="33">
        <f t="shared" si="7"/>
        <v>400.38</v>
      </c>
      <c r="BM6" s="33">
        <f t="shared" si="7"/>
        <v>393.27</v>
      </c>
      <c r="BN6" s="32" t="str">
        <f>IF(BN7="","",IF(BN7="-","【-】","【"&amp;SUBSTITUTE(TEXT(BN7,"#,##0.00"),"-","△")&amp;"】"))</f>
        <v>【283.72】</v>
      </c>
      <c r="BO6" s="33">
        <f>IF(BO7="",NA(),BO7)</f>
        <v>110.99</v>
      </c>
      <c r="BP6" s="33">
        <f t="shared" ref="BP6:BX6" si="8">IF(BP7="",NA(),BP7)</f>
        <v>105.74</v>
      </c>
      <c r="BQ6" s="33">
        <f t="shared" si="8"/>
        <v>102.4</v>
      </c>
      <c r="BR6" s="33">
        <f t="shared" si="8"/>
        <v>106.15</v>
      </c>
      <c r="BS6" s="33">
        <f t="shared" si="8"/>
        <v>108.5</v>
      </c>
      <c r="BT6" s="33">
        <f t="shared" si="8"/>
        <v>99.51</v>
      </c>
      <c r="BU6" s="33">
        <f t="shared" si="8"/>
        <v>97.71</v>
      </c>
      <c r="BV6" s="33">
        <f t="shared" si="8"/>
        <v>98.07</v>
      </c>
      <c r="BW6" s="33">
        <f t="shared" si="8"/>
        <v>96.56</v>
      </c>
      <c r="BX6" s="33">
        <f t="shared" si="8"/>
        <v>100.47</v>
      </c>
      <c r="BY6" s="32" t="str">
        <f>IF(BY7="","",IF(BY7="-","【-】","【"&amp;SUBSTITUTE(TEXT(BY7,"#,##0.00"),"-","△")&amp;"】"))</f>
        <v>【104.60】</v>
      </c>
      <c r="BZ6" s="33">
        <f>IF(BZ7="",NA(),BZ7)</f>
        <v>68.88</v>
      </c>
      <c r="CA6" s="33">
        <f t="shared" ref="CA6:CI6" si="9">IF(CA7="",NA(),CA7)</f>
        <v>72.45</v>
      </c>
      <c r="CB6" s="33">
        <f t="shared" si="9"/>
        <v>74.849999999999994</v>
      </c>
      <c r="CC6" s="33">
        <f t="shared" si="9"/>
        <v>72.81</v>
      </c>
      <c r="CD6" s="33">
        <f t="shared" si="9"/>
        <v>71.75</v>
      </c>
      <c r="CE6" s="33">
        <f t="shared" si="9"/>
        <v>171.34</v>
      </c>
      <c r="CF6" s="33">
        <f t="shared" si="9"/>
        <v>173.56</v>
      </c>
      <c r="CG6" s="33">
        <f t="shared" si="9"/>
        <v>172.26</v>
      </c>
      <c r="CH6" s="33">
        <f t="shared" si="9"/>
        <v>177.14</v>
      </c>
      <c r="CI6" s="33">
        <f t="shared" si="9"/>
        <v>169.82</v>
      </c>
      <c r="CJ6" s="32" t="str">
        <f>IF(CJ7="","",IF(CJ7="-","【-】","【"&amp;SUBSTITUTE(TEXT(CJ7,"#,##0.00"),"-","△")&amp;"】"))</f>
        <v>【164.21】</v>
      </c>
      <c r="CK6" s="33">
        <f>IF(CK7="",NA(),CK7)</f>
        <v>47.07</v>
      </c>
      <c r="CL6" s="33">
        <f t="shared" ref="CL6:CT6" si="10">IF(CL7="",NA(),CL7)</f>
        <v>45.93</v>
      </c>
      <c r="CM6" s="33">
        <f t="shared" si="10"/>
        <v>45.96</v>
      </c>
      <c r="CN6" s="33">
        <f t="shared" si="10"/>
        <v>46.82</v>
      </c>
      <c r="CO6" s="33">
        <f t="shared" si="10"/>
        <v>46.82</v>
      </c>
      <c r="CP6" s="33">
        <f t="shared" si="10"/>
        <v>56.8</v>
      </c>
      <c r="CQ6" s="33">
        <f t="shared" si="10"/>
        <v>55.84</v>
      </c>
      <c r="CR6" s="33">
        <f t="shared" si="10"/>
        <v>55.68</v>
      </c>
      <c r="CS6" s="33">
        <f t="shared" si="10"/>
        <v>55.64</v>
      </c>
      <c r="CT6" s="33">
        <f t="shared" si="10"/>
        <v>55.13</v>
      </c>
      <c r="CU6" s="32" t="str">
        <f>IF(CU7="","",IF(CU7="-","【-】","【"&amp;SUBSTITUTE(TEXT(CU7,"#,##0.00"),"-","△")&amp;"】"))</f>
        <v>【59.80】</v>
      </c>
      <c r="CV6" s="33">
        <f>IF(CV7="",NA(),CV7)</f>
        <v>91.11</v>
      </c>
      <c r="CW6" s="33">
        <f t="shared" ref="CW6:DE6" si="11">IF(CW7="",NA(),CW7)</f>
        <v>91.16</v>
      </c>
      <c r="CX6" s="33">
        <f t="shared" si="11"/>
        <v>90.97</v>
      </c>
      <c r="CY6" s="33">
        <f t="shared" si="11"/>
        <v>90.71</v>
      </c>
      <c r="CZ6" s="33">
        <f t="shared" si="11"/>
        <v>90.54</v>
      </c>
      <c r="DA6" s="33">
        <f t="shared" si="11"/>
        <v>83.67</v>
      </c>
      <c r="DB6" s="33">
        <f t="shared" si="11"/>
        <v>83.11</v>
      </c>
      <c r="DC6" s="33">
        <f t="shared" si="11"/>
        <v>83.18</v>
      </c>
      <c r="DD6" s="33">
        <f t="shared" si="11"/>
        <v>83.09</v>
      </c>
      <c r="DE6" s="33">
        <f t="shared" si="11"/>
        <v>83</v>
      </c>
      <c r="DF6" s="32" t="str">
        <f>IF(DF7="","",IF(DF7="-","【-】","【"&amp;SUBSTITUTE(TEXT(DF7,"#,##0.00"),"-","△")&amp;"】"))</f>
        <v>【89.78】</v>
      </c>
      <c r="DG6" s="33">
        <f>IF(DG7="",NA(),DG7)</f>
        <v>30.72</v>
      </c>
      <c r="DH6" s="33">
        <f t="shared" ref="DH6:DP6" si="12">IF(DH7="",NA(),DH7)</f>
        <v>31.91</v>
      </c>
      <c r="DI6" s="33">
        <f t="shared" si="12"/>
        <v>33.159999999999997</v>
      </c>
      <c r="DJ6" s="33">
        <f t="shared" si="12"/>
        <v>34.299999999999997</v>
      </c>
      <c r="DK6" s="33">
        <f t="shared" si="12"/>
        <v>66.17</v>
      </c>
      <c r="DL6" s="33">
        <f t="shared" si="12"/>
        <v>36.21</v>
      </c>
      <c r="DM6" s="33">
        <f t="shared" si="12"/>
        <v>37.090000000000003</v>
      </c>
      <c r="DN6" s="33">
        <f t="shared" si="12"/>
        <v>38.07</v>
      </c>
      <c r="DO6" s="33">
        <f t="shared" si="12"/>
        <v>39.06</v>
      </c>
      <c r="DP6" s="33">
        <f t="shared" si="12"/>
        <v>46.66</v>
      </c>
      <c r="DQ6" s="32" t="str">
        <f>IF(DQ7="","",IF(DQ7="-","【-】","【"&amp;SUBSTITUTE(TEXT(DQ7,"#,##0.00"),"-","△")&amp;"】"))</f>
        <v>【46.31】</v>
      </c>
      <c r="DR6" s="32">
        <f>IF(DR7="",NA(),DR7)</f>
        <v>0</v>
      </c>
      <c r="DS6" s="32">
        <f t="shared" ref="DS6:EA6" si="13">IF(DS7="",NA(),DS7)</f>
        <v>0</v>
      </c>
      <c r="DT6" s="33">
        <f t="shared" si="13"/>
        <v>0.18</v>
      </c>
      <c r="DU6" s="33">
        <f t="shared" si="13"/>
        <v>0.53</v>
      </c>
      <c r="DV6" s="33">
        <f t="shared" si="13"/>
        <v>1.1100000000000001</v>
      </c>
      <c r="DW6" s="33">
        <f t="shared" si="13"/>
        <v>6.46</v>
      </c>
      <c r="DX6" s="33">
        <f t="shared" si="13"/>
        <v>6.63</v>
      </c>
      <c r="DY6" s="33">
        <f t="shared" si="13"/>
        <v>7.73</v>
      </c>
      <c r="DZ6" s="33">
        <f t="shared" si="13"/>
        <v>8.8699999999999992</v>
      </c>
      <c r="EA6" s="33">
        <f t="shared" si="13"/>
        <v>9.85</v>
      </c>
      <c r="EB6" s="32" t="str">
        <f>IF(EB7="","",IF(EB7="-","【-】","【"&amp;SUBSTITUTE(TEXT(EB7,"#,##0.00"),"-","△")&amp;"】"))</f>
        <v>【12.42】</v>
      </c>
      <c r="EC6" s="33">
        <f>IF(EC7="",NA(),EC7)</f>
        <v>0.12</v>
      </c>
      <c r="ED6" s="33">
        <f t="shared" ref="ED6:EL6" si="14">IF(ED7="",NA(),ED7)</f>
        <v>0.38</v>
      </c>
      <c r="EE6" s="33">
        <f t="shared" si="14"/>
        <v>0.12</v>
      </c>
      <c r="EF6" s="33">
        <f t="shared" si="14"/>
        <v>0.1</v>
      </c>
      <c r="EG6" s="33">
        <f t="shared" si="14"/>
        <v>0.56999999999999995</v>
      </c>
      <c r="EH6" s="33">
        <f t="shared" si="14"/>
        <v>0.79</v>
      </c>
      <c r="EI6" s="33">
        <f t="shared" si="14"/>
        <v>0.78</v>
      </c>
      <c r="EJ6" s="33">
        <f t="shared" si="14"/>
        <v>0.67</v>
      </c>
      <c r="EK6" s="33">
        <f t="shared" si="14"/>
        <v>0.67</v>
      </c>
      <c r="EL6" s="33">
        <f t="shared" si="14"/>
        <v>0.66</v>
      </c>
      <c r="EM6" s="32" t="str">
        <f>IF(EM7="","",IF(EM7="-","【-】","【"&amp;SUBSTITUTE(TEXT(EM7,"#,##0.00"),"-","△")&amp;"】"))</f>
        <v>【0.78】</v>
      </c>
    </row>
    <row r="7" spans="1:143" s="34" customFormat="1" x14ac:dyDescent="0.15">
      <c r="A7" s="26"/>
      <c r="B7" s="35">
        <v>2014</v>
      </c>
      <c r="C7" s="35">
        <v>243248</v>
      </c>
      <c r="D7" s="35">
        <v>46</v>
      </c>
      <c r="E7" s="35">
        <v>1</v>
      </c>
      <c r="F7" s="35">
        <v>0</v>
      </c>
      <c r="G7" s="35">
        <v>1</v>
      </c>
      <c r="H7" s="35" t="s">
        <v>93</v>
      </c>
      <c r="I7" s="35" t="s">
        <v>94</v>
      </c>
      <c r="J7" s="35" t="s">
        <v>95</v>
      </c>
      <c r="K7" s="35" t="s">
        <v>96</v>
      </c>
      <c r="L7" s="35" t="s">
        <v>97</v>
      </c>
      <c r="M7" s="36" t="s">
        <v>98</v>
      </c>
      <c r="N7" s="36">
        <v>85.19</v>
      </c>
      <c r="O7" s="36">
        <v>99.7</v>
      </c>
      <c r="P7" s="36">
        <v>1328</v>
      </c>
      <c r="Q7" s="36">
        <v>25660</v>
      </c>
      <c r="R7" s="36">
        <v>22.68</v>
      </c>
      <c r="S7" s="36">
        <v>1131.3900000000001</v>
      </c>
      <c r="T7" s="36">
        <v>25497</v>
      </c>
      <c r="U7" s="36">
        <v>22.68</v>
      </c>
      <c r="V7" s="36">
        <v>1124.21</v>
      </c>
      <c r="W7" s="36">
        <v>114.68</v>
      </c>
      <c r="X7" s="36">
        <v>109.63</v>
      </c>
      <c r="Y7" s="36">
        <v>105.76</v>
      </c>
      <c r="Z7" s="36">
        <v>109.24</v>
      </c>
      <c r="AA7" s="36">
        <v>110.35</v>
      </c>
      <c r="AB7" s="36">
        <v>108.96</v>
      </c>
      <c r="AC7" s="36">
        <v>107.37</v>
      </c>
      <c r="AD7" s="36">
        <v>107.57</v>
      </c>
      <c r="AE7" s="36">
        <v>106.55</v>
      </c>
      <c r="AF7" s="36">
        <v>110.01</v>
      </c>
      <c r="AG7" s="36">
        <v>113.03</v>
      </c>
      <c r="AH7" s="36">
        <v>0</v>
      </c>
      <c r="AI7" s="36">
        <v>0</v>
      </c>
      <c r="AJ7" s="36">
        <v>0</v>
      </c>
      <c r="AK7" s="36">
        <v>0</v>
      </c>
      <c r="AL7" s="36">
        <v>0</v>
      </c>
      <c r="AM7" s="36">
        <v>7.45</v>
      </c>
      <c r="AN7" s="36">
        <v>8.5</v>
      </c>
      <c r="AO7" s="36">
        <v>9.34</v>
      </c>
      <c r="AP7" s="36">
        <v>9.56</v>
      </c>
      <c r="AQ7" s="36">
        <v>2.8</v>
      </c>
      <c r="AR7" s="36">
        <v>0.81</v>
      </c>
      <c r="AS7" s="36">
        <v>1629.93</v>
      </c>
      <c r="AT7" s="36">
        <v>737.83</v>
      </c>
      <c r="AU7" s="36">
        <v>733.55</v>
      </c>
      <c r="AV7" s="36">
        <v>653.42999999999995</v>
      </c>
      <c r="AW7" s="36">
        <v>507.85</v>
      </c>
      <c r="AX7" s="36">
        <v>969.16</v>
      </c>
      <c r="AY7" s="36">
        <v>995.5</v>
      </c>
      <c r="AZ7" s="36">
        <v>915.5</v>
      </c>
      <c r="BA7" s="36">
        <v>963.24</v>
      </c>
      <c r="BB7" s="36">
        <v>381.53</v>
      </c>
      <c r="BC7" s="36">
        <v>264.16000000000003</v>
      </c>
      <c r="BD7" s="36">
        <v>211.41</v>
      </c>
      <c r="BE7" s="36">
        <v>201.04</v>
      </c>
      <c r="BF7" s="36">
        <v>186.67</v>
      </c>
      <c r="BG7" s="36">
        <v>167.06</v>
      </c>
      <c r="BH7" s="36">
        <v>150.69999999999999</v>
      </c>
      <c r="BI7" s="36">
        <v>421.66</v>
      </c>
      <c r="BJ7" s="36">
        <v>414.59</v>
      </c>
      <c r="BK7" s="36">
        <v>404.78</v>
      </c>
      <c r="BL7" s="36">
        <v>400.38</v>
      </c>
      <c r="BM7" s="36">
        <v>393.27</v>
      </c>
      <c r="BN7" s="36">
        <v>283.72000000000003</v>
      </c>
      <c r="BO7" s="36">
        <v>110.99</v>
      </c>
      <c r="BP7" s="36">
        <v>105.74</v>
      </c>
      <c r="BQ7" s="36">
        <v>102.4</v>
      </c>
      <c r="BR7" s="36">
        <v>106.15</v>
      </c>
      <c r="BS7" s="36">
        <v>108.5</v>
      </c>
      <c r="BT7" s="36">
        <v>99.51</v>
      </c>
      <c r="BU7" s="36">
        <v>97.71</v>
      </c>
      <c r="BV7" s="36">
        <v>98.07</v>
      </c>
      <c r="BW7" s="36">
        <v>96.56</v>
      </c>
      <c r="BX7" s="36">
        <v>100.47</v>
      </c>
      <c r="BY7" s="36">
        <v>104.6</v>
      </c>
      <c r="BZ7" s="36">
        <v>68.88</v>
      </c>
      <c r="CA7" s="36">
        <v>72.45</v>
      </c>
      <c r="CB7" s="36">
        <v>74.849999999999994</v>
      </c>
      <c r="CC7" s="36">
        <v>72.81</v>
      </c>
      <c r="CD7" s="36">
        <v>71.75</v>
      </c>
      <c r="CE7" s="36">
        <v>171.34</v>
      </c>
      <c r="CF7" s="36">
        <v>173.56</v>
      </c>
      <c r="CG7" s="36">
        <v>172.26</v>
      </c>
      <c r="CH7" s="36">
        <v>177.14</v>
      </c>
      <c r="CI7" s="36">
        <v>169.82</v>
      </c>
      <c r="CJ7" s="36">
        <v>164.21</v>
      </c>
      <c r="CK7" s="36">
        <v>47.07</v>
      </c>
      <c r="CL7" s="36">
        <v>45.93</v>
      </c>
      <c r="CM7" s="36">
        <v>45.96</v>
      </c>
      <c r="CN7" s="36">
        <v>46.82</v>
      </c>
      <c r="CO7" s="36">
        <v>46.82</v>
      </c>
      <c r="CP7" s="36">
        <v>56.8</v>
      </c>
      <c r="CQ7" s="36">
        <v>55.84</v>
      </c>
      <c r="CR7" s="36">
        <v>55.68</v>
      </c>
      <c r="CS7" s="36">
        <v>55.64</v>
      </c>
      <c r="CT7" s="36">
        <v>55.13</v>
      </c>
      <c r="CU7" s="36">
        <v>59.8</v>
      </c>
      <c r="CV7" s="36">
        <v>91.11</v>
      </c>
      <c r="CW7" s="36">
        <v>91.16</v>
      </c>
      <c r="CX7" s="36">
        <v>90.97</v>
      </c>
      <c r="CY7" s="36">
        <v>90.71</v>
      </c>
      <c r="CZ7" s="36">
        <v>90.54</v>
      </c>
      <c r="DA7" s="36">
        <v>83.67</v>
      </c>
      <c r="DB7" s="36">
        <v>83.11</v>
      </c>
      <c r="DC7" s="36">
        <v>83.18</v>
      </c>
      <c r="DD7" s="36">
        <v>83.09</v>
      </c>
      <c r="DE7" s="36">
        <v>83</v>
      </c>
      <c r="DF7" s="36">
        <v>89.78</v>
      </c>
      <c r="DG7" s="36">
        <v>30.72</v>
      </c>
      <c r="DH7" s="36">
        <v>31.91</v>
      </c>
      <c r="DI7" s="36">
        <v>33.159999999999997</v>
      </c>
      <c r="DJ7" s="36">
        <v>34.299999999999997</v>
      </c>
      <c r="DK7" s="36">
        <v>66.17</v>
      </c>
      <c r="DL7" s="36">
        <v>36.21</v>
      </c>
      <c r="DM7" s="36">
        <v>37.090000000000003</v>
      </c>
      <c r="DN7" s="36">
        <v>38.07</v>
      </c>
      <c r="DO7" s="36">
        <v>39.06</v>
      </c>
      <c r="DP7" s="36">
        <v>46.66</v>
      </c>
      <c r="DQ7" s="36">
        <v>46.31</v>
      </c>
      <c r="DR7" s="36">
        <v>0</v>
      </c>
      <c r="DS7" s="36">
        <v>0</v>
      </c>
      <c r="DT7" s="36">
        <v>0.18</v>
      </c>
      <c r="DU7" s="36">
        <v>0.53</v>
      </c>
      <c r="DV7" s="36">
        <v>1.1100000000000001</v>
      </c>
      <c r="DW7" s="36">
        <v>6.46</v>
      </c>
      <c r="DX7" s="36">
        <v>6.63</v>
      </c>
      <c r="DY7" s="36">
        <v>7.73</v>
      </c>
      <c r="DZ7" s="36">
        <v>8.8699999999999992</v>
      </c>
      <c r="EA7" s="36">
        <v>9.85</v>
      </c>
      <c r="EB7" s="36">
        <v>12.42</v>
      </c>
      <c r="EC7" s="36">
        <v>0.12</v>
      </c>
      <c r="ED7" s="36">
        <v>0.38</v>
      </c>
      <c r="EE7" s="36">
        <v>0.12</v>
      </c>
      <c r="EF7" s="36">
        <v>0.1</v>
      </c>
      <c r="EG7" s="36">
        <v>0.56999999999999995</v>
      </c>
      <c r="EH7" s="36">
        <v>0.79</v>
      </c>
      <c r="EI7" s="36">
        <v>0.78</v>
      </c>
      <c r="EJ7" s="36">
        <v>0.67</v>
      </c>
      <c r="EK7" s="36">
        <v>0.67</v>
      </c>
      <c r="EL7" s="36">
        <v>0.66</v>
      </c>
      <c r="EM7" s="36">
        <v>0.78</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2016-02-03T07:23:06Z</dcterms:created>
  <dcterms:modified xsi:type="dcterms:W3CDTF">2016-02-22T03:15:39Z</dcterms:modified>
  <cp:category/>
</cp:coreProperties>
</file>