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<sst xmlns="http://schemas.openxmlformats.org/spreadsheetml/2006/main" count="217" uniqueCount="107">
  <si>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</si>
  <si>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</si>
  <si>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</si>
  <si>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</si>
  <si>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</si>
  <si>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</si>
  <si>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</si>
  <si>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</si>
  <si>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</si>
  <si>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</si>
  <si>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</si>
  <si>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</si>
  <si>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</si>
  <si>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</si>
  <si>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</si>
  <si>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</si>
  <si>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</si>
  <si>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</si>
  <si>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</si>
  <si>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</si>
  <si>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</si>
  <si>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</si>
  <si>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</si>
  <si>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</si>
  <si>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</si>
  <si>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</si>
  <si>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</si>
  <si>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</si>
  <si>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</si>
  <si>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</si>
  <si>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</si>
  <si>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</si>
  <si>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</si>
  <si>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</si>
  <si>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</si>
  <si>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</si>
  <si>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</si>
  <si>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</si>
  <si>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</si>
  <si>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</si>
  <si>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</si>
  <si>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</si>
  <si>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</si>
  <si>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</si>
  <si>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</si>
  <si>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</si>
  <si>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</si>
  <si>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</si>
  <si>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</si>
  <si>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</si>
  <si>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</si>
  <si>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</si>
  <si>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</si>
  <si>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</si>
  <si>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</si>
  <si>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</si>
  <si>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</si>
  <si>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</si>
  <si>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</si>
  <si>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</si>
  <si>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</si>
  <si>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</si>
  <si>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</si>
  <si>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</si>
  <si>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</si>
  <si>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</si>
  <si>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</si>
  <si>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</si>
  <si>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</si>
  <si>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</si>
  <si>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</si>
  <si>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</si>
  <si>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</si>
  <si>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</si>
  <si>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</si>
  <si>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</si>
  <si>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</si>
  <si>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</si>
  <si>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</si>
  <si>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</si>
  <si>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</si>
  <si>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</si>
  <si>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</si>
  <si>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</si>
  <si>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</si>
  <si>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</si>
  <si>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</si>
  <si>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</si>
  <si>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</si>
  <si>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</si>
  <si>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</si>
  <si>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</si>
  <si>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</si>
  <si>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志摩市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</si>
  <si>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</si>
  <si>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</si>
  <si>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</si>
  <si>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</si>
  <si>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</si>
  <si>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</si>
  <si>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</si>
  <si>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</si>
  <si>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</si>
  <si>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</si>
  <si>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利用率が類似団体平均に比べ10ポイント近く低い状態が続き、給水原価も60円程度高くなっています。これは、当市が季節変動の大きな観光地であり、8月のお盆期間に帰省客と観光客の増加で水道使用量がピークを迎えるという状況が、大きな要因となっています。ピーク期間とそれ以外の差が大きくて、ピーク期間に供給不足で断水しないように設備投資を行ってきた為、それ以外の期間は設備過剰となって施設利用率が低下、給水原価も高くなってしまっています。断水が起こらないような設備の規模が必要ですので、安易に効率性を上げる為の設備縮小を行うことは出来ず、一方で、人口減少と老齢化に伴って年間水道使用量は減少しており、これに合わせて供給能力を減らす必要があります。（供給不足を招かずに施設利用効率を高めるという設備規模の見極めが必要となっています。）効率化につきましては、長期的には設備規模の適正化が必要ですが、短期的には、有収率が低いのでこれを上げることが有効と考えられます。流動比率が低下し余剰資金が減少するとともに今後も人口減少に伴って給水収益が減少すると予想されていますので、有収率を上げる為には工事資金の確保が必要となっています。</t>
    <rPh sb="1" eb="3">
      <t>シセツ</t>
    </rPh>
    <rPh sb="3" eb="6">
      <t>リヨウリツ</t>
    </rPh>
    <rPh sb="7" eb="9">
      <t>ルイジ</t>
    </rPh>
    <rPh sb="9" eb="11">
      <t>ダンタイ</t>
    </rPh>
    <rPh sb="11" eb="13">
      <t>ヘイキン</t>
    </rPh>
    <rPh sb="14" eb="15">
      <t>クラ</t>
    </rPh>
    <rPh sb="22" eb="23">
      <t>チカ</t>
    </rPh>
    <rPh sb="24" eb="25">
      <t>ヒク</t>
    </rPh>
    <rPh sb="26" eb="28">
      <t>ジョウタイ</t>
    </rPh>
    <rPh sb="29" eb="30">
      <t>ツヅ</t>
    </rPh>
    <rPh sb="32" eb="34">
      <t>キュウスイ</t>
    </rPh>
    <rPh sb="34" eb="36">
      <t>ゲンカ</t>
    </rPh>
    <rPh sb="39" eb="40">
      <t>エン</t>
    </rPh>
    <rPh sb="40" eb="42">
      <t>テイド</t>
    </rPh>
    <rPh sb="55" eb="56">
      <t>トウ</t>
    </rPh>
    <rPh sb="56" eb="57">
      <t>シ</t>
    </rPh>
    <rPh sb="58" eb="60">
      <t>キセツ</t>
    </rPh>
    <rPh sb="60" eb="62">
      <t>ヘンドウ</t>
    </rPh>
    <rPh sb="63" eb="64">
      <t>オオ</t>
    </rPh>
    <rPh sb="66" eb="69">
      <t>カンコウチ</t>
    </rPh>
    <rPh sb="74" eb="75">
      <t>ガツ</t>
    </rPh>
    <rPh sb="77" eb="78">
      <t>ボン</t>
    </rPh>
    <rPh sb="78" eb="80">
      <t>キカン</t>
    </rPh>
    <rPh sb="81" eb="84">
      <t>キセイキャク</t>
    </rPh>
    <rPh sb="85" eb="88">
      <t>カンコウキャク</t>
    </rPh>
    <rPh sb="89" eb="91">
      <t>ゾウカ</t>
    </rPh>
    <rPh sb="92" eb="94">
      <t>スイドウ</t>
    </rPh>
    <rPh sb="94" eb="96">
      <t>シヨウ</t>
    </rPh>
    <rPh sb="96" eb="97">
      <t>リョウ</t>
    </rPh>
    <rPh sb="102" eb="103">
      <t>ムカ</t>
    </rPh>
    <rPh sb="108" eb="110">
      <t>ジョウキョウ</t>
    </rPh>
    <rPh sb="112" eb="113">
      <t>オオ</t>
    </rPh>
    <rPh sb="115" eb="117">
      <t>ヨウイン</t>
    </rPh>
    <rPh sb="133" eb="135">
      <t>イガイ</t>
    </rPh>
    <rPh sb="149" eb="151">
      <t>キョウキュウ</t>
    </rPh>
    <rPh sb="151" eb="153">
      <t>ブソク</t>
    </rPh>
    <rPh sb="154" eb="156">
      <t>ダンスイ</t>
    </rPh>
    <rPh sb="167" eb="168">
      <t>オコナ</t>
    </rPh>
    <rPh sb="184" eb="186">
      <t>カジョウ</t>
    </rPh>
    <rPh sb="190" eb="192">
      <t>シセツ</t>
    </rPh>
    <rPh sb="192" eb="195">
      <t>リヨウリツ</t>
    </rPh>
    <rPh sb="196" eb="198">
      <t>テイカ</t>
    </rPh>
    <rPh sb="199" eb="201">
      <t>キュウスイ</t>
    </rPh>
    <rPh sb="201" eb="203">
      <t>ゲンカ</t>
    </rPh>
    <rPh sb="204" eb="205">
      <t>タカ</t>
    </rPh>
    <rPh sb="241" eb="243">
      <t>アンイ</t>
    </rPh>
    <rPh sb="244" eb="247">
      <t>コウリツセイ</t>
    </rPh>
    <rPh sb="248" eb="249">
      <t>ア</t>
    </rPh>
    <rPh sb="251" eb="252">
      <t>タメ</t>
    </rPh>
    <rPh sb="253" eb="255">
      <t>セツビ</t>
    </rPh>
    <rPh sb="255" eb="257">
      <t>シュクショウ</t>
    </rPh>
    <rPh sb="258" eb="259">
      <t>オコナ</t>
    </rPh>
    <rPh sb="263" eb="265">
      <t>デキ</t>
    </rPh>
    <rPh sb="267" eb="269">
      <t>イッポウ</t>
    </rPh>
    <rPh sb="271" eb="273">
      <t>ジンコウ</t>
    </rPh>
    <rPh sb="273" eb="275">
      <t>ゲンショウ</t>
    </rPh>
    <rPh sb="276" eb="279">
      <t>ロウレイカ</t>
    </rPh>
    <rPh sb="280" eb="281">
      <t>トモナ</t>
    </rPh>
    <rPh sb="283" eb="285">
      <t>ネンカン</t>
    </rPh>
    <rPh sb="285" eb="287">
      <t>スイドウ</t>
    </rPh>
    <rPh sb="287" eb="290">
      <t>シヨウリョウ</t>
    </rPh>
    <rPh sb="291" eb="293">
      <t>ゲンショウ</t>
    </rPh>
    <rPh sb="301" eb="302">
      <t>ア</t>
    </rPh>
    <rPh sb="305" eb="307">
      <t>キョウキュウ</t>
    </rPh>
    <rPh sb="307" eb="309">
      <t>ノウリョク</t>
    </rPh>
    <rPh sb="310" eb="311">
      <t>ヘ</t>
    </rPh>
    <rPh sb="313" eb="315">
      <t>ヒツヨウ</t>
    </rPh>
    <rPh sb="322" eb="324">
      <t>キョウキュウ</t>
    </rPh>
    <rPh sb="324" eb="326">
      <t>ブソク</t>
    </rPh>
    <rPh sb="346" eb="348">
      <t>キボ</t>
    </rPh>
    <rPh sb="364" eb="367">
      <t>コウリツカ</t>
    </rPh>
    <rPh sb="375" eb="378">
      <t>チョウキテキ</t>
    </rPh>
    <rPh sb="380" eb="382">
      <t>セツビ</t>
    </rPh>
    <rPh sb="382" eb="384">
      <t>キボ</t>
    </rPh>
    <rPh sb="385" eb="388">
      <t>テキセイカ</t>
    </rPh>
    <rPh sb="389" eb="391">
      <t>ヒツヨウ</t>
    </rPh>
    <rPh sb="395" eb="397">
      <t>タンキ</t>
    </rPh>
    <rPh sb="397" eb="398">
      <t>テキ</t>
    </rPh>
    <rPh sb="405" eb="406">
      <t>ヒク</t>
    </rPh>
    <rPh sb="412" eb="413">
      <t>ア</t>
    </rPh>
    <rPh sb="418" eb="420">
      <t>ユウコウ</t>
    </rPh>
    <rPh sb="421" eb="422">
      <t>カンガ</t>
    </rPh>
    <rPh sb="436" eb="438">
      <t>ヨジョウ</t>
    </rPh>
    <rPh sb="449" eb="451">
      <t>コンゴ</t>
    </rPh>
    <rPh sb="452" eb="454">
      <t>ジンコウ</t>
    </rPh>
    <rPh sb="454" eb="456">
      <t>ゲンショウ</t>
    </rPh>
    <rPh sb="457" eb="458">
      <t>トモナ</t>
    </rPh>
    <rPh sb="460" eb="462">
      <t>キュウスイ</t>
    </rPh>
    <rPh sb="462" eb="464">
      <t>シュウエキ</t>
    </rPh>
    <rPh sb="465" eb="467">
      <t>ゲンショウ</t>
    </rPh>
    <rPh sb="470" eb="472">
      <t>ヨソウ</t>
    </rPh>
    <rPh sb="483" eb="484">
      <t>リツ</t>
    </rPh>
    <rPh sb="485" eb="486">
      <t>ア</t>
    </rPh>
    <phoneticPr fontId="4"/>
  </si>
  <si>
    <t>　管路経年比率がほぼ一定であることから、平成22～26年度において管路の改良が経年劣化と釣りあっていると言えますが、有収率が低いままなので改良が十分だとは言えません。また、管路更新率が落ちていることから今後は管路経年率が上昇することが予想され、管路更新投資を増やす必要があると考えられます。ただし、流量化比率の急激な低下で分かるとおり使用可能な資金が減少しており、経営状況を勘案したバランスの良い投資が必要となっています。高齢化や人口減少に伴う給水収益の見極めや、企業債残高対給水収益比率が類似団体平均よりも低いので企業債を増やすことなど、財源を検討して設備投資の計画を立て、施工することが必要となっています。</t>
    <rPh sb="1" eb="3">
      <t>カンロ</t>
    </rPh>
    <rPh sb="3" eb="5">
      <t>ケイネン</t>
    </rPh>
    <rPh sb="5" eb="7">
      <t>ヒリツ</t>
    </rPh>
    <rPh sb="10" eb="12">
      <t>イッテイ</t>
    </rPh>
    <rPh sb="20" eb="22">
      <t>ヘイセイ</t>
    </rPh>
    <rPh sb="27" eb="29">
      <t>ネンド</t>
    </rPh>
    <rPh sb="33" eb="35">
      <t>カンロ</t>
    </rPh>
    <rPh sb="36" eb="38">
      <t>カイリョウ</t>
    </rPh>
    <rPh sb="39" eb="41">
      <t>ケイネン</t>
    </rPh>
    <rPh sb="41" eb="43">
      <t>レッカ</t>
    </rPh>
    <rPh sb="44" eb="45">
      <t>ツ</t>
    </rPh>
    <rPh sb="52" eb="53">
      <t>イ</t>
    </rPh>
    <rPh sb="60" eb="61">
      <t>リツ</t>
    </rPh>
    <rPh sb="62" eb="63">
      <t>ヒク</t>
    </rPh>
    <rPh sb="69" eb="71">
      <t>カイリョウ</t>
    </rPh>
    <rPh sb="72" eb="74">
      <t>ジュウブン</t>
    </rPh>
    <rPh sb="77" eb="78">
      <t>イ</t>
    </rPh>
    <rPh sb="86" eb="88">
      <t>カンロ</t>
    </rPh>
    <rPh sb="88" eb="90">
      <t>コウシン</t>
    </rPh>
    <rPh sb="90" eb="91">
      <t>リツ</t>
    </rPh>
    <rPh sb="92" eb="93">
      <t>オ</t>
    </rPh>
    <rPh sb="101" eb="103">
      <t>コンゴ</t>
    </rPh>
    <rPh sb="104" eb="106">
      <t>カンロ</t>
    </rPh>
    <rPh sb="106" eb="108">
      <t>ケイネン</t>
    </rPh>
    <rPh sb="108" eb="109">
      <t>リツ</t>
    </rPh>
    <rPh sb="110" eb="112">
      <t>ジョウショウ</t>
    </rPh>
    <rPh sb="117" eb="119">
      <t>ヨソウ</t>
    </rPh>
    <rPh sb="122" eb="124">
      <t>カンロ</t>
    </rPh>
    <rPh sb="124" eb="126">
      <t>コウシン</t>
    </rPh>
    <rPh sb="126" eb="128">
      <t>トウシ</t>
    </rPh>
    <rPh sb="129" eb="130">
      <t>フ</t>
    </rPh>
    <rPh sb="132" eb="134">
      <t>ヒツヨウ</t>
    </rPh>
    <rPh sb="138" eb="139">
      <t>カンガ</t>
    </rPh>
    <rPh sb="149" eb="151">
      <t>リュウリョウ</t>
    </rPh>
    <rPh sb="151" eb="152">
      <t>カ</t>
    </rPh>
    <rPh sb="152" eb="154">
      <t>ヒリツ</t>
    </rPh>
    <rPh sb="155" eb="157">
      <t>キュウゲキ</t>
    </rPh>
    <rPh sb="158" eb="160">
      <t>テイカ</t>
    </rPh>
    <rPh sb="161" eb="162">
      <t>ワ</t>
    </rPh>
    <rPh sb="167" eb="169">
      <t>シヨウ</t>
    </rPh>
    <rPh sb="169" eb="171">
      <t>カノウ</t>
    </rPh>
    <rPh sb="172" eb="174">
      <t>シキン</t>
    </rPh>
    <rPh sb="175" eb="177">
      <t>ゲンショウ</t>
    </rPh>
    <rPh sb="182" eb="184">
      <t>ケイエイ</t>
    </rPh>
    <rPh sb="184" eb="186">
      <t>ジョウキョウ</t>
    </rPh>
    <rPh sb="187" eb="189">
      <t>カンアン</t>
    </rPh>
    <rPh sb="196" eb="197">
      <t>ヨ</t>
    </rPh>
    <rPh sb="198" eb="200">
      <t>トウシ</t>
    </rPh>
    <rPh sb="201" eb="203">
      <t>ヒツヨウ</t>
    </rPh>
    <rPh sb="211" eb="214">
      <t>コウレイカ</t>
    </rPh>
    <rPh sb="215" eb="217">
      <t>ジンコウ</t>
    </rPh>
    <rPh sb="217" eb="219">
      <t>ゲンショウ</t>
    </rPh>
    <rPh sb="220" eb="221">
      <t>トモナ</t>
    </rPh>
    <rPh sb="222" eb="224">
      <t>キュウスイ</t>
    </rPh>
    <rPh sb="224" eb="226">
      <t>シュウエキ</t>
    </rPh>
    <rPh sb="227" eb="229">
      <t>ミキワ</t>
    </rPh>
    <rPh sb="232" eb="234">
      <t>キギョウ</t>
    </rPh>
    <rPh sb="234" eb="235">
      <t>サイ</t>
    </rPh>
    <rPh sb="235" eb="237">
      <t>ザンダカ</t>
    </rPh>
    <rPh sb="237" eb="238">
      <t>タイ</t>
    </rPh>
    <rPh sb="238" eb="240">
      <t>キュウスイ</t>
    </rPh>
    <rPh sb="240" eb="242">
      <t>シュウエキ</t>
    </rPh>
    <rPh sb="242" eb="244">
      <t>ヒリツ</t>
    </rPh>
    <rPh sb="245" eb="247">
      <t>ルイジ</t>
    </rPh>
    <rPh sb="247" eb="249">
      <t>ダンタイ</t>
    </rPh>
    <rPh sb="249" eb="251">
      <t>ヘイキン</t>
    </rPh>
    <rPh sb="254" eb="255">
      <t>ヒク</t>
    </rPh>
    <rPh sb="258" eb="260">
      <t>キギョウ</t>
    </rPh>
    <rPh sb="260" eb="261">
      <t>サイ</t>
    </rPh>
    <rPh sb="262" eb="263">
      <t>フ</t>
    </rPh>
    <rPh sb="270" eb="272">
      <t>ザイゲン</t>
    </rPh>
    <rPh sb="273" eb="275">
      <t>ケントウ</t>
    </rPh>
    <rPh sb="277" eb="279">
      <t>セツビ</t>
    </rPh>
    <rPh sb="279" eb="281">
      <t>トウシ</t>
    </rPh>
    <rPh sb="282" eb="284">
      <t>ケイカク</t>
    </rPh>
    <rPh sb="285" eb="286">
      <t>タ</t>
    </rPh>
    <rPh sb="288" eb="290">
      <t>セコウ</t>
    </rPh>
    <rPh sb="295" eb="297">
      <t>ヒツヨウ</t>
    </rPh>
    <phoneticPr fontId="4"/>
  </si>
  <si>
    <t>　人口減少による料金収入の減少や、老朽化による有収率の低下と施設更新費用の増加等、将来の経営環境は厳しさ増すと予想されますが、健全経営を維持しつつ設備更新を行えるよう、起債・料金改定等を含めた収支見込みを基本とした設備更新計画を策定することが必要となっています。職員1名が担当可能な事業量にも限界があり、財政的に職員を増やすことも難しいことから、管路の状態を見極めて改良に優先順位を付け、状態の良い箇所については延命化を図るとともに高い有収率改善効果の見込める劣化の進んだ箇所を優先的に更新するなどの、費用対効果の高い計画を策定する必要があります。</t>
    <rPh sb="1" eb="3">
      <t>ジンコウ</t>
    </rPh>
    <rPh sb="3" eb="5">
      <t>ゲンショウ</t>
    </rPh>
    <rPh sb="8" eb="10">
      <t>リョウキン</t>
    </rPh>
    <rPh sb="10" eb="12">
      <t>シュウニュウ</t>
    </rPh>
    <rPh sb="13" eb="15">
      <t>ゲンショウ</t>
    </rPh>
    <rPh sb="17" eb="20">
      <t>ロウキュウカ</t>
    </rPh>
    <rPh sb="23" eb="24">
      <t>ユウ</t>
    </rPh>
    <rPh sb="24" eb="25">
      <t>シュウ</t>
    </rPh>
    <rPh sb="25" eb="26">
      <t>リツ</t>
    </rPh>
    <rPh sb="27" eb="29">
      <t>テイカ</t>
    </rPh>
    <rPh sb="30" eb="32">
      <t>シセツ</t>
    </rPh>
    <rPh sb="32" eb="34">
      <t>コウシン</t>
    </rPh>
    <rPh sb="34" eb="36">
      <t>ヒヨウ</t>
    </rPh>
    <rPh sb="37" eb="39">
      <t>ゾウカ</t>
    </rPh>
    <rPh sb="39" eb="40">
      <t>トウ</t>
    </rPh>
    <rPh sb="41" eb="43">
      <t>ショウライ</t>
    </rPh>
    <rPh sb="44" eb="46">
      <t>ケイエイ</t>
    </rPh>
    <rPh sb="46" eb="48">
      <t>カンキョウ</t>
    </rPh>
    <rPh sb="49" eb="50">
      <t>キビ</t>
    </rPh>
    <rPh sb="52" eb="53">
      <t>マ</t>
    </rPh>
    <rPh sb="55" eb="57">
      <t>ヨソウ</t>
    </rPh>
    <rPh sb="63" eb="65">
      <t>ケンゼン</t>
    </rPh>
    <rPh sb="65" eb="67">
      <t>ケイエイ</t>
    </rPh>
    <rPh sb="68" eb="70">
      <t>イジ</t>
    </rPh>
    <rPh sb="73" eb="75">
      <t>セツビ</t>
    </rPh>
    <rPh sb="75" eb="77">
      <t>コウシン</t>
    </rPh>
    <rPh sb="78" eb="79">
      <t>オコナ</t>
    </rPh>
    <rPh sb="199" eb="201">
      <t>カショ</t>
    </rPh>
    <rPh sb="216" eb="217">
      <t>タカ</t>
    </rPh>
    <rPh sb="220" eb="221">
      <t>リツ</t>
    </rPh>
    <rPh sb="221" eb="223">
      <t>カイゼン</t>
    </rPh>
    <rPh sb="223" eb="225">
      <t>コウカ</t>
    </rPh>
    <rPh sb="226" eb="228">
      <t>ミコ</t>
    </rPh>
    <rPh sb="230" eb="232">
      <t>レッカ</t>
    </rPh>
    <rPh sb="233" eb="234">
      <t>スス</t>
    </rPh>
    <rPh sb="236" eb="238">
      <t>カショ</t>
    </rPh>
    <rPh sb="239" eb="242">
      <t>ユウセンテキ</t>
    </rPh>
    <rPh sb="243" eb="245">
      <t>コウシン</t>
    </rPh>
    <rPh sb="251" eb="256">
      <t>ヒヨウタイコウカ</t>
    </rPh>
    <rPh sb="257" eb="258">
      <t>タカ</t>
    </rPh>
    <rPh sb="259" eb="261">
      <t>ケイカク</t>
    </rPh>
    <rPh sb="262" eb="264">
      <t>サクテイ</t>
    </rPh>
    <rPh sb="266" eb="26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</si>
</sst>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0.65</c:v>
                </c:pt>
                <c:pt idx="1">
                  <c:v>0.6</c:v>
                </c:pt>
                <c:pt idx="2">
                  <c:v>0.43</c:v>
                </c:pt>
                <c:pt idx="3">
                  <c:v>0.14000000000000001</c:v>
                </c:pt>
                <c:pt idx="4">
                  <c:v>0.18</c:v>
                </c:pt>
              </c:numCache>
            </c:numRef>
          </c:val>
        </c:ser>
        <c:dLbls>
          <c:showLegendKey val="0"/>
          <c:showVal val="0"/>
          <c:showCatName val="0"/>
          <c:showSerName val="0"/>
          <c:showPercent val="0"/>
          <c:showBubbleSize val="0"/>
        </c:dLbls>
        <c:gapWidth val="150"/>
        <c:axId val="96062464"/>
        <c:axId val="825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96062464"/>
        <c:axId val="82580224"/>
      </c:lineChart>
      <c:dateAx>
        <c:axId val="96062464"/>
        <c:scaling>
          <c:orientation val="minMax"/>
        </c:scaling>
        <c:delete val="1"/>
        <c:axPos val="b"/>
        <c:numFmt formatCode="ge" sourceLinked="1"/>
        <c:majorTickMark val="none"/>
        <c:minorTickMark val="none"/>
        <c:tickLblPos val="none"/>
        <c:crossAx val="82580224"/>
        <c:crosses val="autoZero"/>
        <c:auto val="1"/>
        <c:lblOffset val="100"/>
        <c:baseTimeUnit val="years"/>
      </c:dateAx>
      <c:valAx>
        <c:axId val="825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51.83</c:v>
                </c:pt>
                <c:pt idx="1">
                  <c:v>50.51</c:v>
                </c:pt>
                <c:pt idx="2">
                  <c:v>51.09</c:v>
                </c:pt>
                <c:pt idx="3">
                  <c:v>51.15</c:v>
                </c:pt>
                <c:pt idx="4">
                  <c:v>48.43</c:v>
                </c:pt>
              </c:numCache>
            </c:numRef>
          </c:val>
        </c:ser>
        <c:dLbls>
          <c:showLegendKey val="0"/>
          <c:showVal val="0"/>
          <c:showCatName val="0"/>
          <c:showSerName val="0"/>
          <c:showPercent val="0"/>
          <c:showBubbleSize val="0"/>
        </c:dLbls>
        <c:gapWidth val="150"/>
        <c:axId val="103156352"/>
        <c:axId val="10317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03156352"/>
        <c:axId val="103179008"/>
      </c:lineChart>
      <c:dateAx>
        <c:axId val="103156352"/>
        <c:scaling>
          <c:orientation val="minMax"/>
        </c:scaling>
        <c:delete val="1"/>
        <c:axPos val="b"/>
        <c:numFmt formatCode="ge" sourceLinked="1"/>
        <c:majorTickMark val="none"/>
        <c:minorTickMark val="none"/>
        <c:tickLblPos val="none"/>
        <c:crossAx val="103179008"/>
        <c:crosses val="autoZero"/>
        <c:auto val="1"/>
        <c:lblOffset val="100"/>
        <c:baseTimeUnit val="years"/>
      </c:dateAx>
      <c:valAx>
        <c:axId val="1031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86.42</c:v>
                </c:pt>
                <c:pt idx="1">
                  <c:v>85.45</c:v>
                </c:pt>
                <c:pt idx="2">
                  <c:v>84.61</c:v>
                </c:pt>
                <c:pt idx="3">
                  <c:v>84.99</c:v>
                </c:pt>
                <c:pt idx="4">
                  <c:v>85.13</c:v>
                </c:pt>
              </c:numCache>
            </c:numRef>
          </c:val>
        </c:ser>
        <c:dLbls>
          <c:showLegendKey val="0"/>
          <c:showVal val="0"/>
          <c:showCatName val="0"/>
          <c:showSerName val="0"/>
          <c:showPercent val="0"/>
          <c:showBubbleSize val="0"/>
        </c:dLbls>
        <c:gapWidth val="150"/>
        <c:axId val="103201024"/>
        <c:axId val="1032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03201024"/>
        <c:axId val="103207296"/>
      </c:lineChart>
      <c:dateAx>
        <c:axId val="103201024"/>
        <c:scaling>
          <c:orientation val="minMax"/>
        </c:scaling>
        <c:delete val="1"/>
        <c:axPos val="b"/>
        <c:numFmt formatCode="ge" sourceLinked="1"/>
        <c:majorTickMark val="none"/>
        <c:minorTickMark val="none"/>
        <c:tickLblPos val="none"/>
        <c:crossAx val="103207296"/>
        <c:crosses val="autoZero"/>
        <c:auto val="1"/>
        <c:lblOffset val="100"/>
        <c:baseTimeUnit val="years"/>
      </c:dateAx>
      <c:valAx>
        <c:axId val="1032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107.44</c:v>
                </c:pt>
                <c:pt idx="1">
                  <c:v>121.93</c:v>
                </c:pt>
                <c:pt idx="2">
                  <c:v>114.59</c:v>
                </c:pt>
                <c:pt idx="3">
                  <c:v>109.18</c:v>
                </c:pt>
                <c:pt idx="4">
                  <c:v>110.89</c:v>
                </c:pt>
              </c:numCache>
            </c:numRef>
          </c:val>
        </c:ser>
        <c:dLbls>
          <c:showLegendKey val="0"/>
          <c:showVal val="0"/>
          <c:showCatName val="0"/>
          <c:showSerName val="0"/>
          <c:showPercent val="0"/>
          <c:showBubbleSize val="0"/>
        </c:dLbls>
        <c:gapWidth val="150"/>
        <c:axId val="82610048"/>
        <c:axId val="8262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82610048"/>
        <c:axId val="82620416"/>
      </c:lineChart>
      <c:dateAx>
        <c:axId val="82610048"/>
        <c:scaling>
          <c:orientation val="minMax"/>
        </c:scaling>
        <c:delete val="1"/>
        <c:axPos val="b"/>
        <c:numFmt formatCode="ge" sourceLinked="1"/>
        <c:majorTickMark val="none"/>
        <c:minorTickMark val="none"/>
        <c:tickLblPos val="none"/>
        <c:crossAx val="82620416"/>
        <c:crosses val="autoZero"/>
        <c:auto val="1"/>
        <c:lblOffset val="100"/>
        <c:baseTimeUnit val="years"/>
      </c:dateAx>
      <c:valAx>
        <c:axId val="82620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6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41.02</c:v>
                </c:pt>
                <c:pt idx="1">
                  <c:v>34.19</c:v>
                </c:pt>
                <c:pt idx="2">
                  <c:v>36.119999999999997</c:v>
                </c:pt>
                <c:pt idx="3">
                  <c:v>37.6</c:v>
                </c:pt>
                <c:pt idx="4">
                  <c:v>43.26</c:v>
                </c:pt>
              </c:numCache>
            </c:numRef>
          </c:val>
        </c:ser>
        <c:dLbls>
          <c:showLegendKey val="0"/>
          <c:showVal val="0"/>
          <c:showCatName val="0"/>
          <c:showSerName val="0"/>
          <c:showPercent val="0"/>
          <c:showBubbleSize val="0"/>
        </c:dLbls>
        <c:gapWidth val="150"/>
        <c:axId val="96548352"/>
        <c:axId val="9655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96548352"/>
        <c:axId val="96550272"/>
      </c:lineChart>
      <c:dateAx>
        <c:axId val="96548352"/>
        <c:scaling>
          <c:orientation val="minMax"/>
        </c:scaling>
        <c:delete val="1"/>
        <c:axPos val="b"/>
        <c:numFmt formatCode="ge" sourceLinked="1"/>
        <c:majorTickMark val="none"/>
        <c:minorTickMark val="none"/>
        <c:tickLblPos val="none"/>
        <c:crossAx val="96550272"/>
        <c:crosses val="autoZero"/>
        <c:auto val="1"/>
        <c:lblOffset val="100"/>
        <c:baseTimeUnit val="years"/>
      </c:dateAx>
      <c:valAx>
        <c:axId val="965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formatCode="#,##0.00;&quot;△&quot;#,##0.00">
                  <c:v>0</c:v>
                </c:pt>
                <c:pt idx="1">
                  <c:v>7.86</c:v>
                </c:pt>
                <c:pt idx="2">
                  <c:v>7.86</c:v>
                </c:pt>
                <c:pt idx="3">
                  <c:v>7.94</c:v>
                </c:pt>
                <c:pt idx="4">
                  <c:v>7.94</c:v>
                </c:pt>
              </c:numCache>
            </c:numRef>
          </c:val>
        </c:ser>
        <c:dLbls>
          <c:showLegendKey val="0"/>
          <c:showVal val="0"/>
          <c:showCatName val="0"/>
          <c:showSerName val="0"/>
          <c:showPercent val="0"/>
          <c:showBubbleSize val="0"/>
        </c:dLbls>
        <c:gapWidth val="150"/>
        <c:axId val="96593024"/>
        <c:axId val="9659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96593024"/>
        <c:axId val="96594944"/>
      </c:lineChart>
      <c:dateAx>
        <c:axId val="96593024"/>
        <c:scaling>
          <c:orientation val="minMax"/>
        </c:scaling>
        <c:delete val="1"/>
        <c:axPos val="b"/>
        <c:numFmt formatCode="ge" sourceLinked="1"/>
        <c:majorTickMark val="none"/>
        <c:minorTickMark val="none"/>
        <c:tickLblPos val="none"/>
        <c:crossAx val="96594944"/>
        <c:crosses val="autoZero"/>
        <c:auto val="1"/>
        <c:lblOffset val="100"/>
        <c:baseTimeUnit val="years"/>
      </c:dateAx>
      <c:valAx>
        <c:axId val="965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9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18.29</c:v>
                </c:pt>
                <c:pt idx="1">
                  <c:v>0.64</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6631424"/>
        <c:axId val="9663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96631424"/>
        <c:axId val="96637696"/>
      </c:lineChart>
      <c:dateAx>
        <c:axId val="96631424"/>
        <c:scaling>
          <c:orientation val="minMax"/>
        </c:scaling>
        <c:delete val="1"/>
        <c:axPos val="b"/>
        <c:numFmt formatCode="ge" sourceLinked="1"/>
        <c:majorTickMark val="none"/>
        <c:minorTickMark val="none"/>
        <c:tickLblPos val="none"/>
        <c:crossAx val="96637696"/>
        <c:crosses val="autoZero"/>
        <c:auto val="1"/>
        <c:lblOffset val="100"/>
        <c:baseTimeUnit val="years"/>
      </c:dateAx>
      <c:valAx>
        <c:axId val="96637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6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3603.41</c:v>
                </c:pt>
                <c:pt idx="1">
                  <c:v>2782.23</c:v>
                </c:pt>
                <c:pt idx="2">
                  <c:v>3200.82</c:v>
                </c:pt>
                <c:pt idx="3">
                  <c:v>1394.52</c:v>
                </c:pt>
                <c:pt idx="4">
                  <c:v>329.97</c:v>
                </c:pt>
              </c:numCache>
            </c:numRef>
          </c:val>
        </c:ser>
        <c:dLbls>
          <c:showLegendKey val="0"/>
          <c:showVal val="0"/>
          <c:showCatName val="0"/>
          <c:showSerName val="0"/>
          <c:showPercent val="0"/>
          <c:showBubbleSize val="0"/>
        </c:dLbls>
        <c:gapWidth val="150"/>
        <c:axId val="96672384"/>
        <c:axId val="9667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96672384"/>
        <c:axId val="96678656"/>
      </c:lineChart>
      <c:dateAx>
        <c:axId val="96672384"/>
        <c:scaling>
          <c:orientation val="minMax"/>
        </c:scaling>
        <c:delete val="1"/>
        <c:axPos val="b"/>
        <c:numFmt formatCode="ge" sourceLinked="1"/>
        <c:majorTickMark val="none"/>
        <c:minorTickMark val="none"/>
        <c:tickLblPos val="none"/>
        <c:crossAx val="96678656"/>
        <c:crosses val="autoZero"/>
        <c:auto val="1"/>
        <c:lblOffset val="100"/>
        <c:baseTimeUnit val="years"/>
      </c:dateAx>
      <c:valAx>
        <c:axId val="96678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6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182.85</c:v>
                </c:pt>
                <c:pt idx="1">
                  <c:v>269.83999999999997</c:v>
                </c:pt>
                <c:pt idx="2">
                  <c:v>243.57</c:v>
                </c:pt>
                <c:pt idx="3">
                  <c:v>220.72</c:v>
                </c:pt>
                <c:pt idx="4">
                  <c:v>209.88</c:v>
                </c:pt>
              </c:numCache>
            </c:numRef>
          </c:val>
        </c:ser>
        <c:dLbls>
          <c:showLegendKey val="0"/>
          <c:showVal val="0"/>
          <c:showCatName val="0"/>
          <c:showSerName val="0"/>
          <c:showPercent val="0"/>
          <c:showBubbleSize val="0"/>
        </c:dLbls>
        <c:gapWidth val="150"/>
        <c:axId val="96690944"/>
        <c:axId val="9669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96690944"/>
        <c:axId val="96692864"/>
      </c:lineChart>
      <c:dateAx>
        <c:axId val="96690944"/>
        <c:scaling>
          <c:orientation val="minMax"/>
        </c:scaling>
        <c:delete val="1"/>
        <c:axPos val="b"/>
        <c:numFmt formatCode="ge" sourceLinked="1"/>
        <c:majorTickMark val="none"/>
        <c:minorTickMark val="none"/>
        <c:tickLblPos val="none"/>
        <c:crossAx val="96692864"/>
        <c:crosses val="autoZero"/>
        <c:auto val="1"/>
        <c:lblOffset val="100"/>
        <c:baseTimeUnit val="years"/>
      </c:dateAx>
      <c:valAx>
        <c:axId val="96692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6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106.82</c:v>
                </c:pt>
                <c:pt idx="1">
                  <c:v>118.98</c:v>
                </c:pt>
                <c:pt idx="2">
                  <c:v>112.64</c:v>
                </c:pt>
                <c:pt idx="3">
                  <c:v>106.6</c:v>
                </c:pt>
                <c:pt idx="4">
                  <c:v>110.3</c:v>
                </c:pt>
              </c:numCache>
            </c:numRef>
          </c:val>
        </c:ser>
        <c:dLbls>
          <c:showLegendKey val="0"/>
          <c:showVal val="0"/>
          <c:showCatName val="0"/>
          <c:showSerName val="0"/>
          <c:showPercent val="0"/>
          <c:showBubbleSize val="0"/>
        </c:dLbls>
        <c:gapWidth val="150"/>
        <c:axId val="96801152"/>
        <c:axId val="968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96801152"/>
        <c:axId val="96803072"/>
      </c:lineChart>
      <c:dateAx>
        <c:axId val="96801152"/>
        <c:scaling>
          <c:orientation val="minMax"/>
        </c:scaling>
        <c:delete val="1"/>
        <c:axPos val="b"/>
        <c:numFmt formatCode="ge" sourceLinked="1"/>
        <c:majorTickMark val="none"/>
        <c:minorTickMark val="none"/>
        <c:tickLblPos val="none"/>
        <c:crossAx val="96803072"/>
        <c:crosses val="autoZero"/>
        <c:auto val="1"/>
        <c:lblOffset val="100"/>
        <c:baseTimeUnit val="years"/>
      </c:dateAx>
      <c:valAx>
        <c:axId val="968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236.88</c:v>
                </c:pt>
                <c:pt idx="1">
                  <c:v>212.85</c:v>
                </c:pt>
                <c:pt idx="2">
                  <c:v>225.72</c:v>
                </c:pt>
                <c:pt idx="3">
                  <c:v>238.89</c:v>
                </c:pt>
                <c:pt idx="4">
                  <c:v>231.18</c:v>
                </c:pt>
              </c:numCache>
            </c:numRef>
          </c:val>
        </c:ser>
        <c:dLbls>
          <c:showLegendKey val="0"/>
          <c:showVal val="0"/>
          <c:showCatName val="0"/>
          <c:showSerName val="0"/>
          <c:showPercent val="0"/>
          <c:showBubbleSize val="0"/>
        </c:dLbls>
        <c:gapWidth val="150"/>
        <c:axId val="96848896"/>
        <c:axId val="968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96848896"/>
        <c:axId val="96851072"/>
      </c:lineChart>
      <c:dateAx>
        <c:axId val="96848896"/>
        <c:scaling>
          <c:orientation val="minMax"/>
        </c:scaling>
        <c:delete val="1"/>
        <c:axPos val="b"/>
        <c:numFmt formatCode="ge" sourceLinked="1"/>
        <c:majorTickMark val="none"/>
        <c:minorTickMark val="none"/>
        <c:tickLblPos val="none"/>
        <c:crossAx val="96851072"/>
        <c:crosses val="autoZero"/>
        <c:auto val="1"/>
        <c:lblOffset val="100"/>
        <c:baseTimeUnit val="years"/>
      </c:dateAx>
      <c:valAx>
        <c:axId val="968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4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M1" sqref="M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三重県　志摩市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53969</v>
      </c>
      <c r="AJ8" s="75"/>
      <c r="AK8" s="75"/>
      <c r="AL8" s="75"/>
      <c r="AM8" s="75"/>
      <c r="AN8" s="75"/>
      <c r="AO8" s="75"/>
      <c r="AP8" s="76"/>
      <c r="AQ8" s="57">
        <f>データ!R6</f>
        <v>178.94</v>
      </c>
      <c r="AR8" s="57"/>
      <c r="AS8" s="57"/>
      <c r="AT8" s="57"/>
      <c r="AU8" s="57"/>
      <c r="AV8" s="57"/>
      <c r="AW8" s="57"/>
      <c r="AX8" s="57"/>
      <c r="AY8" s="57">
        <f>データ!S6</f>
        <v>301.60000000000002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79.16</v>
      </c>
      <c r="K10" s="57"/>
      <c r="L10" s="57"/>
      <c r="M10" s="57"/>
      <c r="N10" s="57"/>
      <c r="O10" s="57"/>
      <c r="P10" s="57"/>
      <c r="Q10" s="57"/>
      <c r="R10" s="57">
        <f>データ!O6</f>
        <v>98.5</v>
      </c>
      <c r="S10" s="57"/>
      <c r="T10" s="57"/>
      <c r="U10" s="57"/>
      <c r="V10" s="57"/>
      <c r="W10" s="57"/>
      <c r="X10" s="57"/>
      <c r="Y10" s="57"/>
      <c r="Z10" s="65">
        <f>データ!P6</f>
        <v>4309</v>
      </c>
      <c r="AA10" s="65"/>
      <c r="AB10" s="65"/>
      <c r="AC10" s="65"/>
      <c r="AD10" s="65"/>
      <c r="AE10" s="65"/>
      <c r="AF10" s="65"/>
      <c r="AG10" s="65"/>
      <c r="AH10" s="2"/>
      <c r="AI10" s="65">
        <f>データ!T6</f>
        <v>52788</v>
      </c>
      <c r="AJ10" s="65"/>
      <c r="AK10" s="65"/>
      <c r="AL10" s="65"/>
      <c r="AM10" s="65"/>
      <c r="AN10" s="65"/>
      <c r="AO10" s="65"/>
      <c r="AP10" s="65"/>
      <c r="AQ10" s="57">
        <f>データ!U6</f>
        <v>110.76</v>
      </c>
      <c r="AR10" s="57"/>
      <c r="AS10" s="57"/>
      <c r="AT10" s="57"/>
      <c r="AU10" s="57"/>
      <c r="AV10" s="57"/>
      <c r="AW10" s="57"/>
      <c r="AX10" s="57"/>
      <c r="AY10" s="57">
        <f>データ!V6</f>
        <v>476.6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242152</v>
      </c>
      <c r="D6" s="31">
        <f t="shared" si="3"/>
        <v>46</v>
      </c>
      <c r="E6" s="31">
        <f t="shared" si="3"/>
        <v>1</v>
      </c>
      <c r="F6" s="31">
        <f t="shared" si="3"/>
        <v>0</v>
      </c>
      <c r="G6" s="31">
        <f t="shared" si="3"/>
        <v>1</v>
      </c>
      <c r="H6" s="31" t="str">
        <f t="shared" si="3"/>
        <v>三重県　志摩市</v>
      </c>
      <c r="I6" s="31" t="str">
        <f t="shared" si="3"/>
        <v>法適用</v>
      </c>
      <c r="J6" s="31" t="str">
        <f t="shared" si="3"/>
        <v>水道事業</v>
      </c>
      <c r="K6" s="31" t="str">
        <f t="shared" si="3"/>
        <v>末端給水事業</v>
      </c>
      <c r="L6" s="31" t="str">
        <f t="shared" si="3"/>
        <v>A4</v>
      </c>
      <c r="M6" s="32" t="str">
        <f t="shared" si="3"/>
        <v>-</v>
      </c>
      <c r="N6" s="32">
        <f t="shared" si="3"/>
        <v>79.16</v>
      </c>
      <c r="O6" s="32">
        <f t="shared" si="3"/>
        <v>98.5</v>
      </c>
      <c r="P6" s="32">
        <f t="shared" si="3"/>
        <v>4309</v>
      </c>
      <c r="Q6" s="32">
        <f t="shared" si="3"/>
        <v>53969</v>
      </c>
      <c r="R6" s="32">
        <f t="shared" si="3"/>
        <v>178.94</v>
      </c>
      <c r="S6" s="32">
        <f t="shared" si="3"/>
        <v>301.60000000000002</v>
      </c>
      <c r="T6" s="32">
        <f t="shared" si="3"/>
        <v>52788</v>
      </c>
      <c r="U6" s="32">
        <f t="shared" si="3"/>
        <v>110.76</v>
      </c>
      <c r="V6" s="32">
        <f t="shared" si="3"/>
        <v>476.6</v>
      </c>
      <c r="W6" s="33">
        <f>IF(W7="",NA(),W7)</f>
        <v>107.44</v>
      </c>
      <c r="X6" s="33">
        <f t="shared" ref="X6:AF6" si="4">IF(X7="",NA(),X7)</f>
        <v>121.93</v>
      </c>
      <c r="Y6" s="33">
        <f t="shared" si="4"/>
        <v>114.59</v>
      </c>
      <c r="Z6" s="33">
        <f t="shared" si="4"/>
        <v>109.18</v>
      </c>
      <c r="AA6" s="33">
        <f t="shared" si="4"/>
        <v>110.89</v>
      </c>
      <c r="AB6" s="33">
        <f t="shared" si="4"/>
        <v>108.89</v>
      </c>
      <c r="AC6" s="33">
        <f t="shared" si="4"/>
        <v>107.68</v>
      </c>
      <c r="AD6" s="33">
        <f t="shared" si="4"/>
        <v>108.24</v>
      </c>
      <c r="AE6" s="33">
        <f t="shared" si="4"/>
        <v>107.8</v>
      </c>
      <c r="AF6" s="33">
        <f t="shared" si="4"/>
        <v>111.96</v>
      </c>
      <c r="AG6" s="32" t="str">
        <f>IF(AG7="","",IF(AG7="-","【-】","【"&amp;SUBSTITUTE(TEXT(AG7,"#,##0.00"),"-","△")&amp;"】"))</f>
        <v>【113.03】</v>
      </c>
      <c r="AH6" s="33">
        <f>IF(AH7="",NA(),AH7)</f>
        <v>18.29</v>
      </c>
      <c r="AI6" s="33">
        <f t="shared" ref="AI6:AQ6" si="5">IF(AI7="",NA(),AI7)</f>
        <v>0.64</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3603.41</v>
      </c>
      <c r="AT6" s="33">
        <f t="shared" ref="AT6:BB6" si="6">IF(AT7="",NA(),AT7)</f>
        <v>2782.23</v>
      </c>
      <c r="AU6" s="33">
        <f t="shared" si="6"/>
        <v>3200.82</v>
      </c>
      <c r="AV6" s="33">
        <f t="shared" si="6"/>
        <v>1394.52</v>
      </c>
      <c r="AW6" s="33">
        <f t="shared" si="6"/>
        <v>329.97</v>
      </c>
      <c r="AX6" s="33">
        <f t="shared" si="6"/>
        <v>699.11</v>
      </c>
      <c r="AY6" s="33">
        <f t="shared" si="6"/>
        <v>695.41</v>
      </c>
      <c r="AZ6" s="33">
        <f t="shared" si="6"/>
        <v>701</v>
      </c>
      <c r="BA6" s="33">
        <f t="shared" si="6"/>
        <v>739.59</v>
      </c>
      <c r="BB6" s="33">
        <f t="shared" si="6"/>
        <v>335.95</v>
      </c>
      <c r="BC6" s="32" t="str">
        <f>IF(BC7="","",IF(BC7="-","【-】","【"&amp;SUBSTITUTE(TEXT(BC7,"#,##0.00"),"-","△")&amp;"】"))</f>
        <v>【264.16】</v>
      </c>
      <c r="BD6" s="33">
        <f>IF(BD7="",NA(),BD7)</f>
        <v>182.85</v>
      </c>
      <c r="BE6" s="33">
        <f t="shared" ref="BE6:BM6" si="7">IF(BE7="",NA(),BE7)</f>
        <v>269.83999999999997</v>
      </c>
      <c r="BF6" s="33">
        <f t="shared" si="7"/>
        <v>243.57</v>
      </c>
      <c r="BG6" s="33">
        <f t="shared" si="7"/>
        <v>220.72</v>
      </c>
      <c r="BH6" s="33">
        <f t="shared" si="7"/>
        <v>209.88</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106.82</v>
      </c>
      <c r="BP6" s="33">
        <f t="shared" ref="BP6:BX6" si="8">IF(BP7="",NA(),BP7)</f>
        <v>118.98</v>
      </c>
      <c r="BQ6" s="33">
        <f t="shared" si="8"/>
        <v>112.64</v>
      </c>
      <c r="BR6" s="33">
        <f t="shared" si="8"/>
        <v>106.6</v>
      </c>
      <c r="BS6" s="33">
        <f t="shared" si="8"/>
        <v>110.3</v>
      </c>
      <c r="BT6" s="33">
        <f t="shared" si="8"/>
        <v>101.27</v>
      </c>
      <c r="BU6" s="33">
        <f t="shared" si="8"/>
        <v>99.61</v>
      </c>
      <c r="BV6" s="33">
        <f t="shared" si="8"/>
        <v>100.27</v>
      </c>
      <c r="BW6" s="33">
        <f t="shared" si="8"/>
        <v>99.46</v>
      </c>
      <c r="BX6" s="33">
        <f t="shared" si="8"/>
        <v>105.21</v>
      </c>
      <c r="BY6" s="32" t="str">
        <f>IF(BY7="","",IF(BY7="-","【-】","【"&amp;SUBSTITUTE(TEXT(BY7,"#,##0.00"),"-","△")&amp;"】"))</f>
        <v>【104.60】</v>
      </c>
      <c r="BZ6" s="33">
        <f>IF(BZ7="",NA(),BZ7)</f>
        <v>236.88</v>
      </c>
      <c r="CA6" s="33">
        <f t="shared" ref="CA6:CI6" si="9">IF(CA7="",NA(),CA7)</f>
        <v>212.85</v>
      </c>
      <c r="CB6" s="33">
        <f t="shared" si="9"/>
        <v>225.72</v>
      </c>
      <c r="CC6" s="33">
        <f t="shared" si="9"/>
        <v>238.89</v>
      </c>
      <c r="CD6" s="33">
        <f t="shared" si="9"/>
        <v>231.18</v>
      </c>
      <c r="CE6" s="33">
        <f t="shared" si="9"/>
        <v>167.74</v>
      </c>
      <c r="CF6" s="33">
        <f t="shared" si="9"/>
        <v>169.59</v>
      </c>
      <c r="CG6" s="33">
        <f t="shared" si="9"/>
        <v>169.62</v>
      </c>
      <c r="CH6" s="33">
        <f t="shared" si="9"/>
        <v>171.78</v>
      </c>
      <c r="CI6" s="33">
        <f t="shared" si="9"/>
        <v>162.59</v>
      </c>
      <c r="CJ6" s="32" t="str">
        <f>IF(CJ7="","",IF(CJ7="-","【-】","【"&amp;SUBSTITUTE(TEXT(CJ7,"#,##0.00"),"-","△")&amp;"】"))</f>
        <v>【164.21】</v>
      </c>
      <c r="CK6" s="33">
        <f>IF(CK7="",NA(),CK7)</f>
        <v>51.83</v>
      </c>
      <c r="CL6" s="33">
        <f t="shared" ref="CL6:CT6" si="10">IF(CL7="",NA(),CL7)</f>
        <v>50.51</v>
      </c>
      <c r="CM6" s="33">
        <f t="shared" si="10"/>
        <v>51.09</v>
      </c>
      <c r="CN6" s="33">
        <f t="shared" si="10"/>
        <v>51.15</v>
      </c>
      <c r="CO6" s="33">
        <f t="shared" si="10"/>
        <v>48.43</v>
      </c>
      <c r="CP6" s="33">
        <f t="shared" si="10"/>
        <v>60.83</v>
      </c>
      <c r="CQ6" s="33">
        <f t="shared" si="10"/>
        <v>60.04</v>
      </c>
      <c r="CR6" s="33">
        <f t="shared" si="10"/>
        <v>59.88</v>
      </c>
      <c r="CS6" s="33">
        <f t="shared" si="10"/>
        <v>59.68</v>
      </c>
      <c r="CT6" s="33">
        <f t="shared" si="10"/>
        <v>59.17</v>
      </c>
      <c r="CU6" s="32" t="str">
        <f>IF(CU7="","",IF(CU7="-","【-】","【"&amp;SUBSTITUTE(TEXT(CU7,"#,##0.00"),"-","△")&amp;"】"))</f>
        <v>【59.80】</v>
      </c>
      <c r="CV6" s="33">
        <f>IF(CV7="",NA(),CV7)</f>
        <v>86.42</v>
      </c>
      <c r="CW6" s="33">
        <f t="shared" ref="CW6:DE6" si="11">IF(CW7="",NA(),CW7)</f>
        <v>85.45</v>
      </c>
      <c r="CX6" s="33">
        <f t="shared" si="11"/>
        <v>84.61</v>
      </c>
      <c r="CY6" s="33">
        <f t="shared" si="11"/>
        <v>84.99</v>
      </c>
      <c r="CZ6" s="33">
        <f t="shared" si="11"/>
        <v>85.13</v>
      </c>
      <c r="DA6" s="33">
        <f t="shared" si="11"/>
        <v>87.92</v>
      </c>
      <c r="DB6" s="33">
        <f t="shared" si="11"/>
        <v>87.33</v>
      </c>
      <c r="DC6" s="33">
        <f t="shared" si="11"/>
        <v>87.65</v>
      </c>
      <c r="DD6" s="33">
        <f t="shared" si="11"/>
        <v>87.63</v>
      </c>
      <c r="DE6" s="33">
        <f t="shared" si="11"/>
        <v>87.6</v>
      </c>
      <c r="DF6" s="32" t="str">
        <f>IF(DF7="","",IF(DF7="-","【-】","【"&amp;SUBSTITUTE(TEXT(DF7,"#,##0.00"),"-","△")&amp;"】"))</f>
        <v>【89.78】</v>
      </c>
      <c r="DG6" s="33">
        <f>IF(DG7="",NA(),DG7)</f>
        <v>41.02</v>
      </c>
      <c r="DH6" s="33">
        <f t="shared" ref="DH6:DP6" si="12">IF(DH7="",NA(),DH7)</f>
        <v>34.19</v>
      </c>
      <c r="DI6" s="33">
        <f t="shared" si="12"/>
        <v>36.119999999999997</v>
      </c>
      <c r="DJ6" s="33">
        <f t="shared" si="12"/>
        <v>37.6</v>
      </c>
      <c r="DK6" s="33">
        <f t="shared" si="12"/>
        <v>43.26</v>
      </c>
      <c r="DL6" s="33">
        <f t="shared" si="12"/>
        <v>36.700000000000003</v>
      </c>
      <c r="DM6" s="33">
        <f t="shared" si="12"/>
        <v>37.71</v>
      </c>
      <c r="DN6" s="33">
        <f t="shared" si="12"/>
        <v>38.69</v>
      </c>
      <c r="DO6" s="33">
        <f t="shared" si="12"/>
        <v>39.65</v>
      </c>
      <c r="DP6" s="33">
        <f t="shared" si="12"/>
        <v>45.25</v>
      </c>
      <c r="DQ6" s="32" t="str">
        <f>IF(DQ7="","",IF(DQ7="-","【-】","【"&amp;SUBSTITUTE(TEXT(DQ7,"#,##0.00"),"-","△")&amp;"】"))</f>
        <v>【46.31】</v>
      </c>
      <c r="DR6" s="32">
        <f>IF(DR7="",NA(),DR7)</f>
        <v>0</v>
      </c>
      <c r="DS6" s="33">
        <f t="shared" ref="DS6:EA6" si="13">IF(DS7="",NA(),DS7)</f>
        <v>7.86</v>
      </c>
      <c r="DT6" s="33">
        <f t="shared" si="13"/>
        <v>7.86</v>
      </c>
      <c r="DU6" s="33">
        <f t="shared" si="13"/>
        <v>7.94</v>
      </c>
      <c r="DV6" s="33">
        <f t="shared" si="13"/>
        <v>7.94</v>
      </c>
      <c r="DW6" s="33">
        <f t="shared" si="13"/>
        <v>6.92</v>
      </c>
      <c r="DX6" s="33">
        <f t="shared" si="13"/>
        <v>7.67</v>
      </c>
      <c r="DY6" s="33">
        <f t="shared" si="13"/>
        <v>8.4</v>
      </c>
      <c r="DZ6" s="33">
        <f t="shared" si="13"/>
        <v>9.7100000000000009</v>
      </c>
      <c r="EA6" s="33">
        <f t="shared" si="13"/>
        <v>10.71</v>
      </c>
      <c r="EB6" s="32" t="str">
        <f>IF(EB7="","",IF(EB7="-","【-】","【"&amp;SUBSTITUTE(TEXT(EB7,"#,##0.00"),"-","△")&amp;"】"))</f>
        <v>【12.42】</v>
      </c>
      <c r="EC6" s="33">
        <f>IF(EC7="",NA(),EC7)</f>
        <v>0.65</v>
      </c>
      <c r="ED6" s="33">
        <f t="shared" ref="ED6:EL6" si="14">IF(ED7="",NA(),ED7)</f>
        <v>0.6</v>
      </c>
      <c r="EE6" s="33">
        <f t="shared" si="14"/>
        <v>0.43</v>
      </c>
      <c r="EF6" s="33">
        <f t="shared" si="14"/>
        <v>0.14000000000000001</v>
      </c>
      <c r="EG6" s="33">
        <f t="shared" si="14"/>
        <v>0.18</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242152</v>
      </c>
      <c r="D7" s="35">
        <v>46</v>
      </c>
      <c r="E7" s="35">
        <v>1</v>
      </c>
      <c r="F7" s="35">
        <v>0</v>
      </c>
      <c r="G7" s="35">
        <v>1</v>
      </c>
      <c r="H7" s="35" t="s">
        <v>93</v>
      </c>
      <c r="I7" s="35" t="s">
        <v>94</v>
      </c>
      <c r="J7" s="35" t="s">
        <v>95</v>
      </c>
      <c r="K7" s="35" t="s">
        <v>96</v>
      </c>
      <c r="L7" s="35" t="s">
        <v>97</v>
      </c>
      <c r="M7" s="36" t="s">
        <v>98</v>
      </c>
      <c r="N7" s="36">
        <v>79.16</v>
      </c>
      <c r="O7" s="36">
        <v>98.5</v>
      </c>
      <c r="P7" s="36">
        <v>4309</v>
      </c>
      <c r="Q7" s="36">
        <v>53969</v>
      </c>
      <c r="R7" s="36">
        <v>178.94</v>
      </c>
      <c r="S7" s="36">
        <v>301.60000000000002</v>
      </c>
      <c r="T7" s="36">
        <v>52788</v>
      </c>
      <c r="U7" s="36">
        <v>110.76</v>
      </c>
      <c r="V7" s="36">
        <v>476.6</v>
      </c>
      <c r="W7" s="36">
        <v>107.44</v>
      </c>
      <c r="X7" s="36">
        <v>121.93</v>
      </c>
      <c r="Y7" s="36">
        <v>114.59</v>
      </c>
      <c r="Z7" s="36">
        <v>109.18</v>
      </c>
      <c r="AA7" s="36">
        <v>110.89</v>
      </c>
      <c r="AB7" s="36">
        <v>108.89</v>
      </c>
      <c r="AC7" s="36">
        <v>107.68</v>
      </c>
      <c r="AD7" s="36">
        <v>108.24</v>
      </c>
      <c r="AE7" s="36">
        <v>107.8</v>
      </c>
      <c r="AF7" s="36">
        <v>111.96</v>
      </c>
      <c r="AG7" s="36">
        <v>113.03</v>
      </c>
      <c r="AH7" s="36">
        <v>18.29</v>
      </c>
      <c r="AI7" s="36">
        <v>0.64</v>
      </c>
      <c r="AJ7" s="36">
        <v>0</v>
      </c>
      <c r="AK7" s="36">
        <v>0</v>
      </c>
      <c r="AL7" s="36">
        <v>0</v>
      </c>
      <c r="AM7" s="36">
        <v>4.4400000000000004</v>
      </c>
      <c r="AN7" s="36">
        <v>4.67</v>
      </c>
      <c r="AO7" s="36">
        <v>4.46</v>
      </c>
      <c r="AP7" s="36">
        <v>4.3899999999999997</v>
      </c>
      <c r="AQ7" s="36">
        <v>0.41</v>
      </c>
      <c r="AR7" s="36">
        <v>0.81</v>
      </c>
      <c r="AS7" s="36">
        <v>3603.41</v>
      </c>
      <c r="AT7" s="36">
        <v>2782.23</v>
      </c>
      <c r="AU7" s="36">
        <v>3200.82</v>
      </c>
      <c r="AV7" s="36">
        <v>1394.52</v>
      </c>
      <c r="AW7" s="36">
        <v>329.97</v>
      </c>
      <c r="AX7" s="36">
        <v>699.11</v>
      </c>
      <c r="AY7" s="36">
        <v>695.41</v>
      </c>
      <c r="AZ7" s="36">
        <v>701</v>
      </c>
      <c r="BA7" s="36">
        <v>739.59</v>
      </c>
      <c r="BB7" s="36">
        <v>335.95</v>
      </c>
      <c r="BC7" s="36">
        <v>264.16000000000003</v>
      </c>
      <c r="BD7" s="36">
        <v>182.85</v>
      </c>
      <c r="BE7" s="36">
        <v>269.83999999999997</v>
      </c>
      <c r="BF7" s="36">
        <v>243.57</v>
      </c>
      <c r="BG7" s="36">
        <v>220.72</v>
      </c>
      <c r="BH7" s="36">
        <v>209.88</v>
      </c>
      <c r="BI7" s="36">
        <v>339.69</v>
      </c>
      <c r="BJ7" s="36">
        <v>343.45</v>
      </c>
      <c r="BK7" s="36">
        <v>330.99</v>
      </c>
      <c r="BL7" s="36">
        <v>324.08999999999997</v>
      </c>
      <c r="BM7" s="36">
        <v>319.82</v>
      </c>
      <c r="BN7" s="36">
        <v>283.72000000000003</v>
      </c>
      <c r="BO7" s="36">
        <v>106.82</v>
      </c>
      <c r="BP7" s="36">
        <v>118.98</v>
      </c>
      <c r="BQ7" s="36">
        <v>112.64</v>
      </c>
      <c r="BR7" s="36">
        <v>106.6</v>
      </c>
      <c r="BS7" s="36">
        <v>110.3</v>
      </c>
      <c r="BT7" s="36">
        <v>101.27</v>
      </c>
      <c r="BU7" s="36">
        <v>99.61</v>
      </c>
      <c r="BV7" s="36">
        <v>100.27</v>
      </c>
      <c r="BW7" s="36">
        <v>99.46</v>
      </c>
      <c r="BX7" s="36">
        <v>105.21</v>
      </c>
      <c r="BY7" s="36">
        <v>104.6</v>
      </c>
      <c r="BZ7" s="36">
        <v>236.88</v>
      </c>
      <c r="CA7" s="36">
        <v>212.85</v>
      </c>
      <c r="CB7" s="36">
        <v>225.72</v>
      </c>
      <c r="CC7" s="36">
        <v>238.89</v>
      </c>
      <c r="CD7" s="36">
        <v>231.18</v>
      </c>
      <c r="CE7" s="36">
        <v>167.74</v>
      </c>
      <c r="CF7" s="36">
        <v>169.59</v>
      </c>
      <c r="CG7" s="36">
        <v>169.62</v>
      </c>
      <c r="CH7" s="36">
        <v>171.78</v>
      </c>
      <c r="CI7" s="36">
        <v>162.59</v>
      </c>
      <c r="CJ7" s="36">
        <v>164.21</v>
      </c>
      <c r="CK7" s="36">
        <v>51.83</v>
      </c>
      <c r="CL7" s="36">
        <v>50.51</v>
      </c>
      <c r="CM7" s="36">
        <v>51.09</v>
      </c>
      <c r="CN7" s="36">
        <v>51.15</v>
      </c>
      <c r="CO7" s="36">
        <v>48.43</v>
      </c>
      <c r="CP7" s="36">
        <v>60.83</v>
      </c>
      <c r="CQ7" s="36">
        <v>60.04</v>
      </c>
      <c r="CR7" s="36">
        <v>59.88</v>
      </c>
      <c r="CS7" s="36">
        <v>59.68</v>
      </c>
      <c r="CT7" s="36">
        <v>59.17</v>
      </c>
      <c r="CU7" s="36">
        <v>59.8</v>
      </c>
      <c r="CV7" s="36">
        <v>86.42</v>
      </c>
      <c r="CW7" s="36">
        <v>85.45</v>
      </c>
      <c r="CX7" s="36">
        <v>84.61</v>
      </c>
      <c r="CY7" s="36">
        <v>84.99</v>
      </c>
      <c r="CZ7" s="36">
        <v>85.13</v>
      </c>
      <c r="DA7" s="36">
        <v>87.92</v>
      </c>
      <c r="DB7" s="36">
        <v>87.33</v>
      </c>
      <c r="DC7" s="36">
        <v>87.65</v>
      </c>
      <c r="DD7" s="36">
        <v>87.63</v>
      </c>
      <c r="DE7" s="36">
        <v>87.6</v>
      </c>
      <c r="DF7" s="36">
        <v>89.78</v>
      </c>
      <c r="DG7" s="36">
        <v>41.02</v>
      </c>
      <c r="DH7" s="36">
        <v>34.19</v>
      </c>
      <c r="DI7" s="36">
        <v>36.119999999999997</v>
      </c>
      <c r="DJ7" s="36">
        <v>37.6</v>
      </c>
      <c r="DK7" s="36">
        <v>43.26</v>
      </c>
      <c r="DL7" s="36">
        <v>36.700000000000003</v>
      </c>
      <c r="DM7" s="36">
        <v>37.71</v>
      </c>
      <c r="DN7" s="36">
        <v>38.69</v>
      </c>
      <c r="DO7" s="36">
        <v>39.65</v>
      </c>
      <c r="DP7" s="36">
        <v>45.25</v>
      </c>
      <c r="DQ7" s="36">
        <v>46.31</v>
      </c>
      <c r="DR7" s="36">
        <v>0</v>
      </c>
      <c r="DS7" s="36">
        <v>7.86</v>
      </c>
      <c r="DT7" s="36">
        <v>7.86</v>
      </c>
      <c r="DU7" s="36">
        <v>7.94</v>
      </c>
      <c r="DV7" s="36">
        <v>7.94</v>
      </c>
      <c r="DW7" s="36">
        <v>6.92</v>
      </c>
      <c r="DX7" s="36">
        <v>7.67</v>
      </c>
      <c r="DY7" s="36">
        <v>8.4</v>
      </c>
      <c r="DZ7" s="36">
        <v>9.7100000000000009</v>
      </c>
      <c r="EA7" s="36">
        <v>10.71</v>
      </c>
      <c r="EB7" s="36">
        <v>12.42</v>
      </c>
      <c r="EC7" s="36">
        <v>0.65</v>
      </c>
      <c r="ED7" s="36">
        <v>0.6</v>
      </c>
      <c r="EE7" s="36">
        <v>0.43</v>
      </c>
      <c r="EF7" s="36">
        <v>0.14000000000000001</v>
      </c>
      <c r="EG7" s="36">
        <v>0.18</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2016-02-24T23:50:30Z</cp:lastPrinted>
  <dcterms:created xsi:type="dcterms:W3CDTF">2016-02-03T07:23:03Z</dcterms:created>
  <dcterms:modified xsi:type="dcterms:W3CDTF">2016-02-24T23:50:32Z</dcterms:modified>
</cp:coreProperties>
</file>