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calcMode="manual" calcCompleted="0" calcOnSave="0"/>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<sst xmlns="http://schemas.openxmlformats.org/spreadsheetml/2006/main" count="217" uniqueCount="107">
  <si>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</si>
  <si>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</si>
  <si>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</si>
  <si>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</si>
  <si>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</si>
  <si>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</si>
  <si>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</si>
  <si>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</si>
  <si>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</si>
  <si>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</si>
  <si>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</si>
  <si>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</si>
  <si>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</si>
  <si>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</si>
  <si>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</si>
  <si>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</si>
  <si>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</si>
  <si>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</si>
  <si>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</si>
  <si>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</si>
  <si>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</si>
  <si>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</si>
  <si>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</si>
  <si>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</si>
  <si>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</si>
  <si>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</si>
  <si>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</si>
  <si>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</si>
  <si>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</si>
  <si>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</si>
  <si>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</si>
  <si>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</si>
  <si>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</si>
  <si>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</si>
  <si>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</si>
  <si>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</si>
  <si>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</si>
  <si>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</si>
  <si>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</si>
  <si>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</si>
  <si>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</si>
  <si>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</si>
  <si>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</si>
  <si>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</si>
  <si>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</si>
  <si>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</si>
  <si>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</si>
  <si>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</si>
  <si>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</si>
  <si>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</si>
  <si>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</si>
  <si>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</si>
  <si>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</si>
  <si>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</si>
  <si>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</si>
  <si>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</si>
  <si>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</si>
  <si>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</si>
  <si>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</si>
  <si>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</si>
  <si>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</si>
  <si>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</si>
  <si>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</si>
  <si>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</si>
  <si>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</si>
  <si>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</si>
  <si>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</si>
  <si>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</si>
  <si>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</si>
  <si>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</si>
  <si>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</si>
  <si>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</si>
  <si>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</si>
  <si>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</si>
  <si>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</si>
  <si>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</si>
  <si>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</si>
  <si>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</si>
  <si>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</si>
  <si>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</si>
  <si>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</si>
  <si>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</si>
  <si>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</si>
  <si>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</si>
  <si>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</si>
  <si>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</si>
  <si>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</si>
  <si>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</si>
  <si>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</si>
  <si>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</si>
  <si>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</si>
  <si>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</si>
  <si>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</si>
  <si>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鳥羽市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</si>
  <si>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</si>
  <si>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</si>
  <si>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</si>
  <si>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</si>
  <si>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</si>
  <si>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</si>
  <si>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</si>
  <si>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</si>
  <si>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</si>
  <si>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</si>
  <si>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収支比率は、過去5年間を見ても100％を上回っており、収支は比較的良好と言える。また、流動比率においても、類似団体及び全国の平均値をH25を除いて上回っており、短期債務に対する支払能力があると考えられる。
現時点では当市の経営は良好と言えるが、減価償却率が類似団体と比して高いこと、また、管路更新率が低いことは今後施設・管路の更新が必要であるとも言え、更新財源としては企業債に頼らざるを得ないことから、今後企業債の残高が増大し、経営を圧迫することが予想され、将来的には、料金値上げ等の対応を行わなければならないと考えられる。また、施設利用率が類似団体と比して低く、これは人口減少及び観光客数減少による自然減が原因であることから、今後の更新に当ってはスペックダウンも視野に入れた更新が必要であると考えられる。有収率については、毎年の漏水調査の成果が出ており類似団体と比して高い有収率であり、今後もこの数値を維持していくことが求められる。給水原価については、当市は起伏に富んだ地形であることと、有人離島を有していることから、加圧施設・海底送水管の布設等のコストが高額となっており、給水原価が類似団平均より高額となっている。今後は施設の長寿命化、更新に当っては、スペックダウンを検討する必要が有る。</t>
    <rPh sb="1" eb="3">
      <t>ケイエイ</t>
    </rPh>
    <rPh sb="3" eb="5">
      <t>シュウシ</t>
    </rPh>
    <rPh sb="5" eb="7">
      <t>ヒリツ</t>
    </rPh>
    <rPh sb="9" eb="11">
      <t>カコ</t>
    </rPh>
    <rPh sb="12" eb="13">
      <t>ネン</t>
    </rPh>
    <rPh sb="13" eb="14">
      <t>カン</t>
    </rPh>
    <rPh sb="15" eb="16">
      <t>ミ</t>
    </rPh>
    <rPh sb="23" eb="25">
      <t>ウワマワ</t>
    </rPh>
    <rPh sb="30" eb="32">
      <t>シュウシ</t>
    </rPh>
    <rPh sb="33" eb="36">
      <t>ヒカクテキ</t>
    </rPh>
    <rPh sb="36" eb="38">
      <t>リョウコウ</t>
    </rPh>
    <rPh sb="39" eb="40">
      <t>イ</t>
    </rPh>
    <rPh sb="46" eb="48">
      <t>リュウドウ</t>
    </rPh>
    <rPh sb="48" eb="50">
      <t>ヒリツ</t>
    </rPh>
    <rPh sb="56" eb="58">
      <t>ルイジ</t>
    </rPh>
    <rPh sb="58" eb="60">
      <t>ダンタイ</t>
    </rPh>
    <rPh sb="60" eb="61">
      <t>オヨ</t>
    </rPh>
    <rPh sb="62" eb="64">
      <t>ゼンコク</t>
    </rPh>
    <rPh sb="65" eb="68">
      <t>ヘイキンチ</t>
    </rPh>
    <rPh sb="73" eb="74">
      <t>ノゾ</t>
    </rPh>
    <rPh sb="76" eb="78">
      <t>ウワマワ</t>
    </rPh>
    <rPh sb="83" eb="85">
      <t>タンキ</t>
    </rPh>
    <rPh sb="85" eb="87">
      <t>サイム</t>
    </rPh>
    <rPh sb="88" eb="89">
      <t>タイ</t>
    </rPh>
    <rPh sb="91" eb="93">
      <t>シハラ</t>
    </rPh>
    <rPh sb="93" eb="95">
      <t>ノウリョク</t>
    </rPh>
    <rPh sb="99" eb="100">
      <t>カンガ</t>
    </rPh>
    <rPh sb="106" eb="109">
      <t>ゲンジテン</t>
    </rPh>
    <rPh sb="125" eb="127">
      <t>ゲンカ</t>
    </rPh>
    <rPh sb="127" eb="129">
      <t>ショウキャク</t>
    </rPh>
    <rPh sb="129" eb="130">
      <t>リツ</t>
    </rPh>
    <rPh sb="131" eb="133">
      <t>ルイジ</t>
    </rPh>
    <rPh sb="133" eb="135">
      <t>ダンタイ</t>
    </rPh>
    <rPh sb="136" eb="137">
      <t>ヒ</t>
    </rPh>
    <rPh sb="139" eb="140">
      <t>タカ</t>
    </rPh>
    <rPh sb="147" eb="149">
      <t>カンロ</t>
    </rPh>
    <rPh sb="149" eb="151">
      <t>コウシン</t>
    </rPh>
    <rPh sb="151" eb="152">
      <t>リツ</t>
    </rPh>
    <rPh sb="153" eb="154">
      <t>ヒク</t>
    </rPh>
    <rPh sb="158" eb="160">
      <t>コンゴ</t>
    </rPh>
    <rPh sb="160" eb="162">
      <t>シセツ</t>
    </rPh>
    <rPh sb="163" eb="165">
      <t>カンロ</t>
    </rPh>
    <rPh sb="166" eb="168">
      <t>コウシン</t>
    </rPh>
    <rPh sb="169" eb="171">
      <t>ヒツヨウ</t>
    </rPh>
    <rPh sb="176" eb="177">
      <t>イ</t>
    </rPh>
    <rPh sb="179" eb="181">
      <t>コウシン</t>
    </rPh>
    <rPh sb="181" eb="183">
      <t>ザイゲン</t>
    </rPh>
    <rPh sb="187" eb="189">
      <t>キギョウ</t>
    </rPh>
    <rPh sb="189" eb="190">
      <t>サイ</t>
    </rPh>
    <rPh sb="191" eb="192">
      <t>タヨ</t>
    </rPh>
    <rPh sb="196" eb="197">
      <t>エ</t>
    </rPh>
    <rPh sb="204" eb="206">
      <t>コンゴ</t>
    </rPh>
    <rPh sb="206" eb="208">
      <t>キギョウ</t>
    </rPh>
    <rPh sb="208" eb="209">
      <t>サイ</t>
    </rPh>
    <rPh sb="210" eb="212">
      <t>ザンダカ</t>
    </rPh>
    <rPh sb="213" eb="215">
      <t>ゾウダイ</t>
    </rPh>
    <rPh sb="268" eb="270">
      <t>シセツ</t>
    </rPh>
    <rPh sb="270" eb="273">
      <t>リヨウリツ</t>
    </rPh>
    <rPh sb="274" eb="276">
      <t>ルイジ</t>
    </rPh>
    <rPh sb="276" eb="278">
      <t>ダンタイ</t>
    </rPh>
    <rPh sb="279" eb="280">
      <t>ヒ</t>
    </rPh>
    <rPh sb="282" eb="283">
      <t>ヒク</t>
    </rPh>
    <rPh sb="288" eb="290">
      <t>ジンコウ</t>
    </rPh>
    <rPh sb="290" eb="292">
      <t>ゲンショウ</t>
    </rPh>
    <rPh sb="292" eb="293">
      <t>オヨ</t>
    </rPh>
    <rPh sb="294" eb="297">
      <t>カンコウキャク</t>
    </rPh>
    <rPh sb="297" eb="298">
      <t>スウ</t>
    </rPh>
    <rPh sb="298" eb="300">
      <t>ゲンショウ</t>
    </rPh>
    <rPh sb="303" eb="306">
      <t>シゼンゲン</t>
    </rPh>
    <rPh sb="307" eb="309">
      <t>ゲンイン</t>
    </rPh>
    <rPh sb="317" eb="319">
      <t>コンゴ</t>
    </rPh>
    <rPh sb="320" eb="322">
      <t>コウシン</t>
    </rPh>
    <rPh sb="323" eb="324">
      <t>アタ</t>
    </rPh>
    <rPh sb="335" eb="337">
      <t>シヤ</t>
    </rPh>
    <rPh sb="338" eb="339">
      <t>イ</t>
    </rPh>
    <rPh sb="341" eb="343">
      <t>コウシン</t>
    </rPh>
    <rPh sb="344" eb="346">
      <t>ヒツヨウ</t>
    </rPh>
    <rPh sb="350" eb="351">
      <t>カンガ</t>
    </rPh>
    <rPh sb="356" eb="358">
      <t>ユウシュウ</t>
    </rPh>
    <rPh sb="358" eb="359">
      <t>リツ</t>
    </rPh>
    <rPh sb="365" eb="367">
      <t>マイトシ</t>
    </rPh>
    <rPh sb="368" eb="370">
      <t>ロウスイ</t>
    </rPh>
    <rPh sb="370" eb="372">
      <t>チョウサ</t>
    </rPh>
    <rPh sb="373" eb="375">
      <t>セイカ</t>
    </rPh>
    <rPh sb="376" eb="377">
      <t>デ</t>
    </rPh>
    <rPh sb="380" eb="382">
      <t>ルイジ</t>
    </rPh>
    <rPh sb="382" eb="384">
      <t>ダンタイ</t>
    </rPh>
    <rPh sb="385" eb="386">
      <t>ヒ</t>
    </rPh>
    <rPh sb="388" eb="389">
      <t>タカ</t>
    </rPh>
    <rPh sb="390" eb="392">
      <t>ユウシュウ</t>
    </rPh>
    <rPh sb="392" eb="393">
      <t>リツ</t>
    </rPh>
    <rPh sb="397" eb="399">
      <t>コンゴ</t>
    </rPh>
    <rPh sb="402" eb="404">
      <t>スウチ</t>
    </rPh>
    <rPh sb="405" eb="407">
      <t>イジ</t>
    </rPh>
    <rPh sb="414" eb="415">
      <t>モト</t>
    </rPh>
    <rPh sb="420" eb="422">
      <t>キュウスイ</t>
    </rPh>
    <rPh sb="422" eb="424">
      <t>ゲンカ</t>
    </rPh>
    <rPh sb="430" eb="432">
      <t>トウシ</t>
    </rPh>
    <rPh sb="433" eb="435">
      <t>キフク</t>
    </rPh>
    <rPh sb="436" eb="437">
      <t>ト</t>
    </rPh>
    <rPh sb="439" eb="441">
      <t>チケイ</t>
    </rPh>
    <rPh sb="448" eb="450">
      <t>ユウジン</t>
    </rPh>
    <rPh sb="450" eb="452">
      <t>リトウ</t>
    </rPh>
    <rPh sb="453" eb="454">
      <t>ユウ</t>
    </rPh>
    <rPh sb="463" eb="465">
      <t>カアツ</t>
    </rPh>
    <rPh sb="465" eb="467">
      <t>シセツ</t>
    </rPh>
    <rPh sb="468" eb="470">
      <t>カイテイ</t>
    </rPh>
    <rPh sb="470" eb="473">
      <t>ソウスイカン</t>
    </rPh>
    <rPh sb="474" eb="476">
      <t>フセツ</t>
    </rPh>
    <rPh sb="476" eb="477">
      <t>トウ</t>
    </rPh>
    <rPh sb="482" eb="484">
      <t>コウガク</t>
    </rPh>
    <rPh sb="491" eb="493">
      <t>キュウスイ</t>
    </rPh>
    <rPh sb="493" eb="495">
      <t>ゲンカ</t>
    </rPh>
    <rPh sb="496" eb="498">
      <t>ルイジ</t>
    </rPh>
    <rPh sb="498" eb="499">
      <t>ダン</t>
    </rPh>
    <rPh sb="499" eb="501">
      <t>ヘイキン</t>
    </rPh>
    <rPh sb="503" eb="505">
      <t>コウガク</t>
    </rPh>
    <rPh sb="512" eb="514">
      <t>コンゴ</t>
    </rPh>
    <rPh sb="515" eb="517">
      <t>シセツ</t>
    </rPh>
    <rPh sb="518" eb="519">
      <t>チョウ</t>
    </rPh>
    <rPh sb="519" eb="522">
      <t>ジュミョウカ</t>
    </rPh>
    <rPh sb="523" eb="525">
      <t>コウシン</t>
    </rPh>
    <rPh sb="526" eb="527">
      <t>アタ</t>
    </rPh>
    <rPh sb="539" eb="541">
      <t>ケントウ</t>
    </rPh>
    <rPh sb="543" eb="545">
      <t>ヒツヨウ</t>
    </rPh>
    <rPh sb="546" eb="547">
      <t>ア</t>
    </rPh>
    <phoneticPr fontId="4"/>
  </si>
  <si>
    <t>　現在の経営状況は、収支は比較的良好であるといえるが、更に費用の削減に努めていく必要がある。さらに、施設の老朽化が進む中で、老朽管更新と併せて大規模災害に強い水道を維持するための中長期的な経営戦略を策定し、経営基盤の強化と財政のマネジメントの向上に取り組む必要がある。</t>
    <rPh sb="1" eb="3">
      <t>ゲンザイ</t>
    </rPh>
    <rPh sb="4" eb="6">
      <t>ケイエイ</t>
    </rPh>
    <rPh sb="6" eb="8">
      <t>ジョウキョウ</t>
    </rPh>
    <rPh sb="10" eb="12">
      <t>シュウシ</t>
    </rPh>
    <rPh sb="13" eb="16">
      <t>ヒカクテキ</t>
    </rPh>
    <rPh sb="16" eb="18">
      <t>リョウコウ</t>
    </rPh>
    <rPh sb="27" eb="28">
      <t>サラ</t>
    </rPh>
    <rPh sb="29" eb="31">
      <t>ヒヨウ</t>
    </rPh>
    <rPh sb="32" eb="34">
      <t>サクゲン</t>
    </rPh>
    <rPh sb="35" eb="36">
      <t>ツト</t>
    </rPh>
    <rPh sb="40" eb="42">
      <t>ヒツヨウ</t>
    </rPh>
    <rPh sb="50" eb="52">
      <t>シセツ</t>
    </rPh>
    <rPh sb="53" eb="56">
      <t>ロウキュウカ</t>
    </rPh>
    <rPh sb="57" eb="58">
      <t>スス</t>
    </rPh>
    <rPh sb="59" eb="60">
      <t>ナカ</t>
    </rPh>
    <rPh sb="62" eb="64">
      <t>ロウキュウ</t>
    </rPh>
    <rPh sb="64" eb="65">
      <t>カン</t>
    </rPh>
    <rPh sb="65" eb="67">
      <t>コウシン</t>
    </rPh>
    <rPh sb="68" eb="69">
      <t>アワ</t>
    </rPh>
    <rPh sb="71" eb="74">
      <t>ダイキボ</t>
    </rPh>
    <rPh sb="74" eb="76">
      <t>サイガイ</t>
    </rPh>
    <rPh sb="77" eb="78">
      <t>ツヨ</t>
    </rPh>
    <rPh sb="79" eb="81">
      <t>スイドウ</t>
    </rPh>
    <rPh sb="82" eb="84">
      <t>イジ</t>
    </rPh>
    <rPh sb="89" eb="92">
      <t>チュウチョウキ</t>
    </rPh>
    <rPh sb="92" eb="93">
      <t>テキ</t>
    </rPh>
    <rPh sb="94" eb="96">
      <t>ケイエイ</t>
    </rPh>
    <rPh sb="96" eb="98">
      <t>センリャク</t>
    </rPh>
    <rPh sb="99" eb="101">
      <t>サクテイ</t>
    </rPh>
    <rPh sb="103" eb="105">
      <t>ケイエイ</t>
    </rPh>
    <rPh sb="105" eb="107">
      <t>キバン</t>
    </rPh>
    <rPh sb="108" eb="110">
      <t>キョウカ</t>
    </rPh>
    <rPh sb="111" eb="113">
      <t>ザイセイ</t>
    </rPh>
    <rPh sb="121" eb="123">
      <t>コウジョウ</t>
    </rPh>
    <rPh sb="124" eb="125">
      <t>ト</t>
    </rPh>
    <rPh sb="126" eb="127">
      <t>ク</t>
    </rPh>
    <rPh sb="128" eb="130">
      <t>ヒツヨウ</t>
    </rPh>
    <phoneticPr fontId="4"/>
  </si>
  <si>
    <t>有形固定資産減価償却率は約60％であり、施設の老朽化が類似単体と比しても進んでいる状況である。また、管路更新率も低いことから、今後老朽管更新・耐震化事業を実施し、老朽化資産の計画的な更新を行う必要がある。</t>
    <rPh sb="0" eb="2">
      <t>ユウケイ</t>
    </rPh>
    <rPh sb="2" eb="4">
      <t>コテイ</t>
    </rPh>
    <rPh sb="4" eb="6">
      <t>シサン</t>
    </rPh>
    <rPh sb="6" eb="8">
      <t>ゲンカ</t>
    </rPh>
    <rPh sb="8" eb="10">
      <t>ショウキャク</t>
    </rPh>
    <rPh sb="10" eb="11">
      <t>リツ</t>
    </rPh>
    <rPh sb="12" eb="13">
      <t>ヤク</t>
    </rPh>
    <rPh sb="20" eb="22">
      <t>シセツ</t>
    </rPh>
    <rPh sb="23" eb="26">
      <t>ロウキュウカ</t>
    </rPh>
    <rPh sb="27" eb="29">
      <t>ルイジ</t>
    </rPh>
    <rPh sb="29" eb="31">
      <t>タンタイ</t>
    </rPh>
    <rPh sb="32" eb="33">
      <t>ヒ</t>
    </rPh>
    <rPh sb="36" eb="37">
      <t>スス</t>
    </rPh>
    <rPh sb="41" eb="43">
      <t>ジョウキョウ</t>
    </rPh>
    <rPh sb="50" eb="52">
      <t>カンロ</t>
    </rPh>
    <rPh sb="52" eb="54">
      <t>コウシン</t>
    </rPh>
    <rPh sb="54" eb="55">
      <t>リツ</t>
    </rPh>
    <rPh sb="56" eb="57">
      <t>ヒク</t>
    </rPh>
    <rPh sb="63" eb="65">
      <t>コンゴ</t>
    </rPh>
    <rPh sb="65" eb="67">
      <t>ロウキュウ</t>
    </rPh>
    <rPh sb="67" eb="68">
      <t>カン</t>
    </rPh>
    <rPh sb="68" eb="70">
      <t>コウシン</t>
    </rPh>
    <rPh sb="71" eb="74">
      <t>タイシンカ</t>
    </rPh>
    <rPh sb="74" eb="76">
      <t>ジギョウ</t>
    </rPh>
    <rPh sb="77" eb="79">
      <t>ジッシ</t>
    </rPh>
    <rPh sb="81" eb="83">
      <t>ロウキュウ</t>
    </rPh>
    <rPh sb="83" eb="84">
      <t>カ</t>
    </rPh>
    <rPh sb="84" eb="86">
      <t>シサン</t>
    </rPh>
    <rPh sb="87" eb="90">
      <t>ケイカクテキ</t>
    </rPh>
    <rPh sb="91" eb="93">
      <t>コウシン</t>
    </rPh>
    <rPh sb="94" eb="95">
      <t>オコナ</t>
    </rPh>
    <rPh sb="96" eb="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</si>
</sst>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0.24</c:v>
                </c:pt>
                <c:pt idx="1">
                  <c:v>0.24</c:v>
                </c:pt>
                <c:pt idx="2">
                  <c:v>0.55000000000000004</c:v>
                </c:pt>
                <c:pt idx="3">
                  <c:v>0.14000000000000001</c:v>
                </c:pt>
                <c:pt idx="4">
                  <c:v>0.27</c:v>
                </c:pt>
              </c:numCache>
            </c:numRef>
          </c:val>
        </c:ser>
        <c:dLbls>
          <c:showLegendKey val="0"/>
          <c:showVal val="0"/>
          <c:showCatName val="0"/>
          <c:showSerName val="0"/>
          <c:showPercent val="0"/>
          <c:showBubbleSize val="0"/>
        </c:dLbls>
        <c:gapWidth val="150"/>
        <c:axId val="99015296"/>
        <c:axId val="9901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99015296"/>
        <c:axId val="99017472"/>
      </c:lineChart>
      <c:dateAx>
        <c:axId val="99015296"/>
        <c:scaling>
          <c:orientation val="minMax"/>
        </c:scaling>
        <c:delete val="1"/>
        <c:axPos val="b"/>
        <c:numFmt formatCode="ge" sourceLinked="1"/>
        <c:majorTickMark val="none"/>
        <c:minorTickMark val="none"/>
        <c:tickLblPos val="none"/>
        <c:crossAx val="99017472"/>
        <c:crosses val="autoZero"/>
        <c:auto val="1"/>
        <c:lblOffset val="100"/>
        <c:baseTimeUnit val="years"/>
      </c:dateAx>
      <c:valAx>
        <c:axId val="9901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27.97</c:v>
                </c:pt>
                <c:pt idx="1">
                  <c:v>26.22</c:v>
                </c:pt>
                <c:pt idx="2">
                  <c:v>24.29</c:v>
                </c:pt>
                <c:pt idx="3">
                  <c:v>25.97</c:v>
                </c:pt>
                <c:pt idx="4">
                  <c:v>24.29</c:v>
                </c:pt>
              </c:numCache>
            </c:numRef>
          </c:val>
        </c:ser>
        <c:dLbls>
          <c:showLegendKey val="0"/>
          <c:showVal val="0"/>
          <c:showCatName val="0"/>
          <c:showSerName val="0"/>
          <c:showPercent val="0"/>
          <c:showBubbleSize val="0"/>
        </c:dLbls>
        <c:gapWidth val="150"/>
        <c:axId val="113945600"/>
        <c:axId val="1139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13945600"/>
        <c:axId val="113960064"/>
      </c:lineChart>
      <c:dateAx>
        <c:axId val="113945600"/>
        <c:scaling>
          <c:orientation val="minMax"/>
        </c:scaling>
        <c:delete val="1"/>
        <c:axPos val="b"/>
        <c:numFmt formatCode="ge" sourceLinked="1"/>
        <c:majorTickMark val="none"/>
        <c:minorTickMark val="none"/>
        <c:tickLblPos val="none"/>
        <c:crossAx val="113960064"/>
        <c:crosses val="autoZero"/>
        <c:auto val="1"/>
        <c:lblOffset val="100"/>
        <c:baseTimeUnit val="years"/>
      </c:dateAx>
      <c:valAx>
        <c:axId val="1139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82.61</c:v>
                </c:pt>
                <c:pt idx="1">
                  <c:v>84.06</c:v>
                </c:pt>
                <c:pt idx="2">
                  <c:v>89.19</c:v>
                </c:pt>
                <c:pt idx="3">
                  <c:v>85.57</c:v>
                </c:pt>
                <c:pt idx="4">
                  <c:v>88.7</c:v>
                </c:pt>
              </c:numCache>
            </c:numRef>
          </c:val>
        </c:ser>
        <c:dLbls>
          <c:showLegendKey val="0"/>
          <c:showVal val="0"/>
          <c:showCatName val="0"/>
          <c:showSerName val="0"/>
          <c:showPercent val="0"/>
          <c:showBubbleSize val="0"/>
        </c:dLbls>
        <c:gapWidth val="150"/>
        <c:axId val="114961024"/>
        <c:axId val="1149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14961024"/>
        <c:axId val="114979584"/>
      </c:lineChart>
      <c:dateAx>
        <c:axId val="114961024"/>
        <c:scaling>
          <c:orientation val="minMax"/>
        </c:scaling>
        <c:delete val="1"/>
        <c:axPos val="b"/>
        <c:numFmt formatCode="ge" sourceLinked="1"/>
        <c:majorTickMark val="none"/>
        <c:minorTickMark val="none"/>
        <c:tickLblPos val="none"/>
        <c:crossAx val="114979584"/>
        <c:crosses val="autoZero"/>
        <c:auto val="1"/>
        <c:lblOffset val="100"/>
        <c:baseTimeUnit val="years"/>
      </c:dateAx>
      <c:valAx>
        <c:axId val="1149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130.19</c:v>
                </c:pt>
                <c:pt idx="1">
                  <c:v>121.85</c:v>
                </c:pt>
                <c:pt idx="2">
                  <c:v>118.58</c:v>
                </c:pt>
                <c:pt idx="3">
                  <c:v>123.56</c:v>
                </c:pt>
                <c:pt idx="4">
                  <c:v>121.29</c:v>
                </c:pt>
              </c:numCache>
            </c:numRef>
          </c:val>
        </c:ser>
        <c:dLbls>
          <c:showLegendKey val="0"/>
          <c:showVal val="0"/>
          <c:showCatName val="0"/>
          <c:showSerName val="0"/>
          <c:showPercent val="0"/>
          <c:showBubbleSize val="0"/>
        </c:dLbls>
        <c:gapWidth val="150"/>
        <c:axId val="99031296"/>
        <c:axId val="990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99031296"/>
        <c:axId val="99045760"/>
      </c:lineChart>
      <c:dateAx>
        <c:axId val="99031296"/>
        <c:scaling>
          <c:orientation val="minMax"/>
        </c:scaling>
        <c:delete val="1"/>
        <c:axPos val="b"/>
        <c:numFmt formatCode="ge" sourceLinked="1"/>
        <c:majorTickMark val="none"/>
        <c:minorTickMark val="none"/>
        <c:tickLblPos val="none"/>
        <c:crossAx val="99045760"/>
        <c:crosses val="autoZero"/>
        <c:auto val="1"/>
        <c:lblOffset val="100"/>
        <c:baseTimeUnit val="years"/>
      </c:dateAx>
      <c:valAx>
        <c:axId val="9904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42.03</c:v>
                </c:pt>
                <c:pt idx="1">
                  <c:v>43.05</c:v>
                </c:pt>
                <c:pt idx="2">
                  <c:v>44.51</c:v>
                </c:pt>
                <c:pt idx="3">
                  <c:v>45.6</c:v>
                </c:pt>
                <c:pt idx="4">
                  <c:v>58.33</c:v>
                </c:pt>
              </c:numCache>
            </c:numRef>
          </c:val>
        </c:ser>
        <c:dLbls>
          <c:showLegendKey val="0"/>
          <c:showVal val="0"/>
          <c:showCatName val="0"/>
          <c:showSerName val="0"/>
          <c:showPercent val="0"/>
          <c:showBubbleSize val="0"/>
        </c:dLbls>
        <c:gapWidth val="150"/>
        <c:axId val="99071872"/>
        <c:axId val="990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99071872"/>
        <c:axId val="99078144"/>
      </c:lineChart>
      <c:dateAx>
        <c:axId val="99071872"/>
        <c:scaling>
          <c:orientation val="minMax"/>
        </c:scaling>
        <c:delete val="1"/>
        <c:axPos val="b"/>
        <c:numFmt formatCode="ge" sourceLinked="1"/>
        <c:majorTickMark val="none"/>
        <c:minorTickMark val="none"/>
        <c:tickLblPos val="none"/>
        <c:crossAx val="99078144"/>
        <c:crosses val="autoZero"/>
        <c:auto val="1"/>
        <c:lblOffset val="100"/>
        <c:baseTimeUnit val="years"/>
      </c:dateAx>
      <c:valAx>
        <c:axId val="990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8</c:v>
                </c:pt>
                <c:pt idx="1">
                  <c:v>7.93</c:v>
                </c:pt>
                <c:pt idx="2">
                  <c:v>7.71</c:v>
                </c:pt>
                <c:pt idx="3">
                  <c:v>7.16</c:v>
                </c:pt>
                <c:pt idx="4">
                  <c:v>7.03</c:v>
                </c:pt>
              </c:numCache>
            </c:numRef>
          </c:val>
        </c:ser>
        <c:dLbls>
          <c:showLegendKey val="0"/>
          <c:showVal val="0"/>
          <c:showCatName val="0"/>
          <c:showSerName val="0"/>
          <c:showPercent val="0"/>
          <c:showBubbleSize val="0"/>
        </c:dLbls>
        <c:gapWidth val="150"/>
        <c:axId val="101733888"/>
        <c:axId val="1017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01733888"/>
        <c:axId val="101735808"/>
      </c:lineChart>
      <c:dateAx>
        <c:axId val="101733888"/>
        <c:scaling>
          <c:orientation val="minMax"/>
        </c:scaling>
        <c:delete val="1"/>
        <c:axPos val="b"/>
        <c:numFmt formatCode="ge" sourceLinked="1"/>
        <c:majorTickMark val="none"/>
        <c:minorTickMark val="none"/>
        <c:tickLblPos val="none"/>
        <c:crossAx val="101735808"/>
        <c:crosses val="autoZero"/>
        <c:auto val="1"/>
        <c:lblOffset val="100"/>
        <c:baseTimeUnit val="years"/>
      </c:dateAx>
      <c:valAx>
        <c:axId val="1017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774464"/>
        <c:axId val="1017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01774464"/>
        <c:axId val="101776384"/>
      </c:lineChart>
      <c:dateAx>
        <c:axId val="101774464"/>
        <c:scaling>
          <c:orientation val="minMax"/>
        </c:scaling>
        <c:delete val="1"/>
        <c:axPos val="b"/>
        <c:numFmt formatCode="ge" sourceLinked="1"/>
        <c:majorTickMark val="none"/>
        <c:minorTickMark val="none"/>
        <c:tickLblPos val="none"/>
        <c:crossAx val="101776384"/>
        <c:crosses val="autoZero"/>
        <c:auto val="1"/>
        <c:lblOffset val="100"/>
        <c:baseTimeUnit val="years"/>
      </c:dateAx>
      <c:valAx>
        <c:axId val="101776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77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1046.43</c:v>
                </c:pt>
                <c:pt idx="1">
                  <c:v>1076.26</c:v>
                </c:pt>
                <c:pt idx="2">
                  <c:v>1420.73</c:v>
                </c:pt>
                <c:pt idx="3">
                  <c:v>799.07</c:v>
                </c:pt>
                <c:pt idx="4">
                  <c:v>600.28</c:v>
                </c:pt>
              </c:numCache>
            </c:numRef>
          </c:val>
        </c:ser>
        <c:dLbls>
          <c:showLegendKey val="0"/>
          <c:showVal val="0"/>
          <c:showCatName val="0"/>
          <c:showSerName val="0"/>
          <c:showPercent val="0"/>
          <c:showBubbleSize val="0"/>
        </c:dLbls>
        <c:gapWidth val="150"/>
        <c:axId val="101958400"/>
        <c:axId val="1019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01958400"/>
        <c:axId val="101960320"/>
      </c:lineChart>
      <c:dateAx>
        <c:axId val="101958400"/>
        <c:scaling>
          <c:orientation val="minMax"/>
        </c:scaling>
        <c:delete val="1"/>
        <c:axPos val="b"/>
        <c:numFmt formatCode="ge" sourceLinked="1"/>
        <c:majorTickMark val="none"/>
        <c:minorTickMark val="none"/>
        <c:tickLblPos val="none"/>
        <c:crossAx val="101960320"/>
        <c:crosses val="autoZero"/>
        <c:auto val="1"/>
        <c:lblOffset val="100"/>
        <c:baseTimeUnit val="years"/>
      </c:dateAx>
      <c:valAx>
        <c:axId val="101960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9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149.56</c:v>
                </c:pt>
                <c:pt idx="1">
                  <c:v>131.15</c:v>
                </c:pt>
                <c:pt idx="2">
                  <c:v>97.03</c:v>
                </c:pt>
                <c:pt idx="3">
                  <c:v>78.25</c:v>
                </c:pt>
                <c:pt idx="4">
                  <c:v>70.819999999999993</c:v>
                </c:pt>
              </c:numCache>
            </c:numRef>
          </c:val>
        </c:ser>
        <c:dLbls>
          <c:showLegendKey val="0"/>
          <c:showVal val="0"/>
          <c:showCatName val="0"/>
          <c:showSerName val="0"/>
          <c:showPercent val="0"/>
          <c:showBubbleSize val="0"/>
        </c:dLbls>
        <c:gapWidth val="150"/>
        <c:axId val="110666112"/>
        <c:axId val="1106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10666112"/>
        <c:axId val="110668032"/>
      </c:lineChart>
      <c:dateAx>
        <c:axId val="110666112"/>
        <c:scaling>
          <c:orientation val="minMax"/>
        </c:scaling>
        <c:delete val="1"/>
        <c:axPos val="b"/>
        <c:numFmt formatCode="ge" sourceLinked="1"/>
        <c:majorTickMark val="none"/>
        <c:minorTickMark val="none"/>
        <c:tickLblPos val="none"/>
        <c:crossAx val="110668032"/>
        <c:crosses val="autoZero"/>
        <c:auto val="1"/>
        <c:lblOffset val="100"/>
        <c:baseTimeUnit val="years"/>
      </c:dateAx>
      <c:valAx>
        <c:axId val="110668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6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128.38</c:v>
                </c:pt>
                <c:pt idx="1">
                  <c:v>120.35</c:v>
                </c:pt>
                <c:pt idx="2">
                  <c:v>117.25</c:v>
                </c:pt>
                <c:pt idx="3">
                  <c:v>123.38</c:v>
                </c:pt>
                <c:pt idx="4">
                  <c:v>125.29</c:v>
                </c:pt>
              </c:numCache>
            </c:numRef>
          </c:val>
        </c:ser>
        <c:dLbls>
          <c:showLegendKey val="0"/>
          <c:showVal val="0"/>
          <c:showCatName val="0"/>
          <c:showSerName val="0"/>
          <c:showPercent val="0"/>
          <c:showBubbleSize val="0"/>
        </c:dLbls>
        <c:gapWidth val="150"/>
        <c:axId val="111742976"/>
        <c:axId val="1117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11742976"/>
        <c:axId val="111744896"/>
      </c:lineChart>
      <c:dateAx>
        <c:axId val="111742976"/>
        <c:scaling>
          <c:orientation val="minMax"/>
        </c:scaling>
        <c:delete val="1"/>
        <c:axPos val="b"/>
        <c:numFmt formatCode="ge" sourceLinked="1"/>
        <c:majorTickMark val="none"/>
        <c:minorTickMark val="none"/>
        <c:tickLblPos val="none"/>
        <c:crossAx val="111744896"/>
        <c:crosses val="autoZero"/>
        <c:auto val="1"/>
        <c:lblOffset val="100"/>
        <c:baseTimeUnit val="years"/>
      </c:dateAx>
      <c:valAx>
        <c:axId val="1117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233.82</c:v>
                </c:pt>
                <c:pt idx="1">
                  <c:v>248.5</c:v>
                </c:pt>
                <c:pt idx="2">
                  <c:v>253.9</c:v>
                </c:pt>
                <c:pt idx="3">
                  <c:v>245.25</c:v>
                </c:pt>
                <c:pt idx="4">
                  <c:v>241.1</c:v>
                </c:pt>
              </c:numCache>
            </c:numRef>
          </c:val>
        </c:ser>
        <c:dLbls>
          <c:showLegendKey val="0"/>
          <c:showVal val="0"/>
          <c:showCatName val="0"/>
          <c:showSerName val="0"/>
          <c:showPercent val="0"/>
          <c:showBubbleSize val="0"/>
        </c:dLbls>
        <c:gapWidth val="150"/>
        <c:axId val="111779200"/>
        <c:axId val="11179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11779200"/>
        <c:axId val="111793664"/>
      </c:lineChart>
      <c:dateAx>
        <c:axId val="111779200"/>
        <c:scaling>
          <c:orientation val="minMax"/>
        </c:scaling>
        <c:delete val="1"/>
        <c:axPos val="b"/>
        <c:numFmt formatCode="ge" sourceLinked="1"/>
        <c:majorTickMark val="none"/>
        <c:minorTickMark val="none"/>
        <c:tickLblPos val="none"/>
        <c:crossAx val="111793664"/>
        <c:crosses val="autoZero"/>
        <c:auto val="1"/>
        <c:lblOffset val="100"/>
        <c:baseTimeUnit val="years"/>
      </c:dateAx>
      <c:valAx>
        <c:axId val="1117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9"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鳥羽市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20445</v>
      </c>
      <c r="AJ8" s="75"/>
      <c r="AK8" s="75"/>
      <c r="AL8" s="75"/>
      <c r="AM8" s="75"/>
      <c r="AN8" s="75"/>
      <c r="AO8" s="75"/>
      <c r="AP8" s="76"/>
      <c r="AQ8" s="57">
        <f>データ!R6</f>
        <v>107.34</v>
      </c>
      <c r="AR8" s="57"/>
      <c r="AS8" s="57"/>
      <c r="AT8" s="57"/>
      <c r="AU8" s="57"/>
      <c r="AV8" s="57"/>
      <c r="AW8" s="57"/>
      <c r="AX8" s="57"/>
      <c r="AY8" s="57">
        <f>データ!S6</f>
        <v>190.47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86.22</v>
      </c>
      <c r="K10" s="57"/>
      <c r="L10" s="57"/>
      <c r="M10" s="57"/>
      <c r="N10" s="57"/>
      <c r="O10" s="57"/>
      <c r="P10" s="57"/>
      <c r="Q10" s="57"/>
      <c r="R10" s="57">
        <f>データ!O6</f>
        <v>99.89</v>
      </c>
      <c r="S10" s="57"/>
      <c r="T10" s="57"/>
      <c r="U10" s="57"/>
      <c r="V10" s="57"/>
      <c r="W10" s="57"/>
      <c r="X10" s="57"/>
      <c r="Y10" s="57"/>
      <c r="Z10" s="65">
        <f>データ!P6</f>
        <v>3391</v>
      </c>
      <c r="AA10" s="65"/>
      <c r="AB10" s="65"/>
      <c r="AC10" s="65"/>
      <c r="AD10" s="65"/>
      <c r="AE10" s="65"/>
      <c r="AF10" s="65"/>
      <c r="AG10" s="65"/>
      <c r="AH10" s="2"/>
      <c r="AI10" s="65">
        <f>データ!T6</f>
        <v>20158</v>
      </c>
      <c r="AJ10" s="65"/>
      <c r="AK10" s="65"/>
      <c r="AL10" s="65"/>
      <c r="AM10" s="65"/>
      <c r="AN10" s="65"/>
      <c r="AO10" s="65"/>
      <c r="AP10" s="65"/>
      <c r="AQ10" s="57">
        <f>データ!U6</f>
        <v>1.08</v>
      </c>
      <c r="AR10" s="57"/>
      <c r="AS10" s="57"/>
      <c r="AT10" s="57"/>
      <c r="AU10" s="57"/>
      <c r="AV10" s="57"/>
      <c r="AW10" s="57"/>
      <c r="AX10" s="57"/>
      <c r="AY10" s="57">
        <f>データ!V6</f>
        <v>18664.810000000001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242110</v>
      </c>
      <c r="D6" s="31">
        <f t="shared" si="3"/>
        <v>46</v>
      </c>
      <c r="E6" s="31">
        <f t="shared" si="3"/>
        <v>1</v>
      </c>
      <c r="F6" s="31">
        <f t="shared" si="3"/>
        <v>0</v>
      </c>
      <c r="G6" s="31">
        <f t="shared" si="3"/>
        <v>1</v>
      </c>
      <c r="H6" s="31" t="str">
        <f t="shared" si="3"/>
        <v>三重県　鳥羽市</v>
      </c>
      <c r="I6" s="31" t="str">
        <f t="shared" si="3"/>
        <v>法適用</v>
      </c>
      <c r="J6" s="31" t="str">
        <f t="shared" si="3"/>
        <v>水道事業</v>
      </c>
      <c r="K6" s="31" t="str">
        <f t="shared" si="3"/>
        <v>末端給水事業</v>
      </c>
      <c r="L6" s="31" t="str">
        <f t="shared" si="3"/>
        <v>A6</v>
      </c>
      <c r="M6" s="32" t="str">
        <f t="shared" si="3"/>
        <v>-</v>
      </c>
      <c r="N6" s="32">
        <f t="shared" si="3"/>
        <v>86.22</v>
      </c>
      <c r="O6" s="32">
        <f t="shared" si="3"/>
        <v>99.89</v>
      </c>
      <c r="P6" s="32">
        <f t="shared" si="3"/>
        <v>3391</v>
      </c>
      <c r="Q6" s="32">
        <f t="shared" si="3"/>
        <v>20445</v>
      </c>
      <c r="R6" s="32">
        <f t="shared" si="3"/>
        <v>107.34</v>
      </c>
      <c r="S6" s="32">
        <f t="shared" si="3"/>
        <v>190.47</v>
      </c>
      <c r="T6" s="32">
        <f t="shared" si="3"/>
        <v>20158</v>
      </c>
      <c r="U6" s="32">
        <f t="shared" si="3"/>
        <v>1.08</v>
      </c>
      <c r="V6" s="32">
        <f t="shared" si="3"/>
        <v>18664.810000000001</v>
      </c>
      <c r="W6" s="33">
        <f>IF(W7="",NA(),W7)</f>
        <v>130.19</v>
      </c>
      <c r="X6" s="33">
        <f t="shared" ref="X6:AF6" si="4">IF(X7="",NA(),X7)</f>
        <v>121.85</v>
      </c>
      <c r="Y6" s="33">
        <f t="shared" si="4"/>
        <v>118.58</v>
      </c>
      <c r="Z6" s="33">
        <f t="shared" si="4"/>
        <v>123.56</v>
      </c>
      <c r="AA6" s="33">
        <f t="shared" si="4"/>
        <v>121.29</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1046.43</v>
      </c>
      <c r="AT6" s="33">
        <f t="shared" ref="AT6:BB6" si="6">IF(AT7="",NA(),AT7)</f>
        <v>1076.26</v>
      </c>
      <c r="AU6" s="33">
        <f t="shared" si="6"/>
        <v>1420.73</v>
      </c>
      <c r="AV6" s="33">
        <f t="shared" si="6"/>
        <v>799.07</v>
      </c>
      <c r="AW6" s="33">
        <f t="shared" si="6"/>
        <v>600.28</v>
      </c>
      <c r="AX6" s="33">
        <f t="shared" si="6"/>
        <v>969.16</v>
      </c>
      <c r="AY6" s="33">
        <f t="shared" si="6"/>
        <v>995.5</v>
      </c>
      <c r="AZ6" s="33">
        <f t="shared" si="6"/>
        <v>915.5</v>
      </c>
      <c r="BA6" s="33">
        <f t="shared" si="6"/>
        <v>963.24</v>
      </c>
      <c r="BB6" s="33">
        <f t="shared" si="6"/>
        <v>381.53</v>
      </c>
      <c r="BC6" s="32" t="str">
        <f>IF(BC7="","",IF(BC7="-","【-】","【"&amp;SUBSTITUTE(TEXT(BC7,"#,##0.00"),"-","△")&amp;"】"))</f>
        <v>【264.16】</v>
      </c>
      <c r="BD6" s="33">
        <f>IF(BD7="",NA(),BD7)</f>
        <v>149.56</v>
      </c>
      <c r="BE6" s="33">
        <f t="shared" ref="BE6:BM6" si="7">IF(BE7="",NA(),BE7)</f>
        <v>131.15</v>
      </c>
      <c r="BF6" s="33">
        <f t="shared" si="7"/>
        <v>97.03</v>
      </c>
      <c r="BG6" s="33">
        <f t="shared" si="7"/>
        <v>78.25</v>
      </c>
      <c r="BH6" s="33">
        <f t="shared" si="7"/>
        <v>70.819999999999993</v>
      </c>
      <c r="BI6" s="33">
        <f t="shared" si="7"/>
        <v>421.66</v>
      </c>
      <c r="BJ6" s="33">
        <f t="shared" si="7"/>
        <v>414.59</v>
      </c>
      <c r="BK6" s="33">
        <f t="shared" si="7"/>
        <v>404.78</v>
      </c>
      <c r="BL6" s="33">
        <f t="shared" si="7"/>
        <v>400.38</v>
      </c>
      <c r="BM6" s="33">
        <f t="shared" si="7"/>
        <v>393.27</v>
      </c>
      <c r="BN6" s="32" t="str">
        <f>IF(BN7="","",IF(BN7="-","【-】","【"&amp;SUBSTITUTE(TEXT(BN7,"#,##0.00"),"-","△")&amp;"】"))</f>
        <v>【283.72】</v>
      </c>
      <c r="BO6" s="33">
        <f>IF(BO7="",NA(),BO7)</f>
        <v>128.38</v>
      </c>
      <c r="BP6" s="33">
        <f t="shared" ref="BP6:BX6" si="8">IF(BP7="",NA(),BP7)</f>
        <v>120.35</v>
      </c>
      <c r="BQ6" s="33">
        <f t="shared" si="8"/>
        <v>117.25</v>
      </c>
      <c r="BR6" s="33">
        <f t="shared" si="8"/>
        <v>123.38</v>
      </c>
      <c r="BS6" s="33">
        <f t="shared" si="8"/>
        <v>125.29</v>
      </c>
      <c r="BT6" s="33">
        <f t="shared" si="8"/>
        <v>99.51</v>
      </c>
      <c r="BU6" s="33">
        <f t="shared" si="8"/>
        <v>97.71</v>
      </c>
      <c r="BV6" s="33">
        <f t="shared" si="8"/>
        <v>98.07</v>
      </c>
      <c r="BW6" s="33">
        <f t="shared" si="8"/>
        <v>96.56</v>
      </c>
      <c r="BX6" s="33">
        <f t="shared" si="8"/>
        <v>100.47</v>
      </c>
      <c r="BY6" s="32" t="str">
        <f>IF(BY7="","",IF(BY7="-","【-】","【"&amp;SUBSTITUTE(TEXT(BY7,"#,##0.00"),"-","△")&amp;"】"))</f>
        <v>【104.60】</v>
      </c>
      <c r="BZ6" s="33">
        <f>IF(BZ7="",NA(),BZ7)</f>
        <v>233.82</v>
      </c>
      <c r="CA6" s="33">
        <f t="shared" ref="CA6:CI6" si="9">IF(CA7="",NA(),CA7)</f>
        <v>248.5</v>
      </c>
      <c r="CB6" s="33">
        <f t="shared" si="9"/>
        <v>253.9</v>
      </c>
      <c r="CC6" s="33">
        <f t="shared" si="9"/>
        <v>245.25</v>
      </c>
      <c r="CD6" s="33">
        <f t="shared" si="9"/>
        <v>241.1</v>
      </c>
      <c r="CE6" s="33">
        <f t="shared" si="9"/>
        <v>171.34</v>
      </c>
      <c r="CF6" s="33">
        <f t="shared" si="9"/>
        <v>173.56</v>
      </c>
      <c r="CG6" s="33">
        <f t="shared" si="9"/>
        <v>172.26</v>
      </c>
      <c r="CH6" s="33">
        <f t="shared" si="9"/>
        <v>177.14</v>
      </c>
      <c r="CI6" s="33">
        <f t="shared" si="9"/>
        <v>169.82</v>
      </c>
      <c r="CJ6" s="32" t="str">
        <f>IF(CJ7="","",IF(CJ7="-","【-】","【"&amp;SUBSTITUTE(TEXT(CJ7,"#,##0.00"),"-","△")&amp;"】"))</f>
        <v>【164.21】</v>
      </c>
      <c r="CK6" s="33">
        <f>IF(CK7="",NA(),CK7)</f>
        <v>27.97</v>
      </c>
      <c r="CL6" s="33">
        <f t="shared" ref="CL6:CT6" si="10">IF(CL7="",NA(),CL7)</f>
        <v>26.22</v>
      </c>
      <c r="CM6" s="33">
        <f t="shared" si="10"/>
        <v>24.29</v>
      </c>
      <c r="CN6" s="33">
        <f t="shared" si="10"/>
        <v>25.97</v>
      </c>
      <c r="CO6" s="33">
        <f t="shared" si="10"/>
        <v>24.29</v>
      </c>
      <c r="CP6" s="33">
        <f t="shared" si="10"/>
        <v>56.8</v>
      </c>
      <c r="CQ6" s="33">
        <f t="shared" si="10"/>
        <v>55.84</v>
      </c>
      <c r="CR6" s="33">
        <f t="shared" si="10"/>
        <v>55.68</v>
      </c>
      <c r="CS6" s="33">
        <f t="shared" si="10"/>
        <v>55.64</v>
      </c>
      <c r="CT6" s="33">
        <f t="shared" si="10"/>
        <v>55.13</v>
      </c>
      <c r="CU6" s="32" t="str">
        <f>IF(CU7="","",IF(CU7="-","【-】","【"&amp;SUBSTITUTE(TEXT(CU7,"#,##0.00"),"-","△")&amp;"】"))</f>
        <v>【59.80】</v>
      </c>
      <c r="CV6" s="33">
        <f>IF(CV7="",NA(),CV7)</f>
        <v>82.61</v>
      </c>
      <c r="CW6" s="33">
        <f t="shared" ref="CW6:DE6" si="11">IF(CW7="",NA(),CW7)</f>
        <v>84.06</v>
      </c>
      <c r="CX6" s="33">
        <f t="shared" si="11"/>
        <v>89.19</v>
      </c>
      <c r="CY6" s="33">
        <f t="shared" si="11"/>
        <v>85.57</v>
      </c>
      <c r="CZ6" s="33">
        <f t="shared" si="11"/>
        <v>88.7</v>
      </c>
      <c r="DA6" s="33">
        <f t="shared" si="11"/>
        <v>83.67</v>
      </c>
      <c r="DB6" s="33">
        <f t="shared" si="11"/>
        <v>83.11</v>
      </c>
      <c r="DC6" s="33">
        <f t="shared" si="11"/>
        <v>83.18</v>
      </c>
      <c r="DD6" s="33">
        <f t="shared" si="11"/>
        <v>83.09</v>
      </c>
      <c r="DE6" s="33">
        <f t="shared" si="11"/>
        <v>83</v>
      </c>
      <c r="DF6" s="32" t="str">
        <f>IF(DF7="","",IF(DF7="-","【-】","【"&amp;SUBSTITUTE(TEXT(DF7,"#,##0.00"),"-","△")&amp;"】"))</f>
        <v>【89.78】</v>
      </c>
      <c r="DG6" s="33">
        <f>IF(DG7="",NA(),DG7)</f>
        <v>42.03</v>
      </c>
      <c r="DH6" s="33">
        <f t="shared" ref="DH6:DP6" si="12">IF(DH7="",NA(),DH7)</f>
        <v>43.05</v>
      </c>
      <c r="DI6" s="33">
        <f t="shared" si="12"/>
        <v>44.51</v>
      </c>
      <c r="DJ6" s="33">
        <f t="shared" si="12"/>
        <v>45.6</v>
      </c>
      <c r="DK6" s="33">
        <f t="shared" si="12"/>
        <v>58.33</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8</v>
      </c>
      <c r="DS6" s="33">
        <f t="shared" ref="DS6:EA6" si="13">IF(DS7="",NA(),DS7)</f>
        <v>7.93</v>
      </c>
      <c r="DT6" s="33">
        <f t="shared" si="13"/>
        <v>7.71</v>
      </c>
      <c r="DU6" s="33">
        <f t="shared" si="13"/>
        <v>7.16</v>
      </c>
      <c r="DV6" s="33">
        <f t="shared" si="13"/>
        <v>7.03</v>
      </c>
      <c r="DW6" s="33">
        <f t="shared" si="13"/>
        <v>6.46</v>
      </c>
      <c r="DX6" s="33">
        <f t="shared" si="13"/>
        <v>6.63</v>
      </c>
      <c r="DY6" s="33">
        <f t="shared" si="13"/>
        <v>7.73</v>
      </c>
      <c r="DZ6" s="33">
        <f t="shared" si="13"/>
        <v>8.8699999999999992</v>
      </c>
      <c r="EA6" s="33">
        <f t="shared" si="13"/>
        <v>9.85</v>
      </c>
      <c r="EB6" s="32" t="str">
        <f>IF(EB7="","",IF(EB7="-","【-】","【"&amp;SUBSTITUTE(TEXT(EB7,"#,##0.00"),"-","△")&amp;"】"))</f>
        <v>【12.42】</v>
      </c>
      <c r="EC6" s="33">
        <f>IF(EC7="",NA(),EC7)</f>
        <v>0.24</v>
      </c>
      <c r="ED6" s="33">
        <f t="shared" ref="ED6:EL6" si="14">IF(ED7="",NA(),ED7)</f>
        <v>0.24</v>
      </c>
      <c r="EE6" s="33">
        <f t="shared" si="14"/>
        <v>0.55000000000000004</v>
      </c>
      <c r="EF6" s="33">
        <f t="shared" si="14"/>
        <v>0.14000000000000001</v>
      </c>
      <c r="EG6" s="33">
        <f t="shared" si="14"/>
        <v>0.27</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242110</v>
      </c>
      <c r="D7" s="35">
        <v>46</v>
      </c>
      <c r="E7" s="35">
        <v>1</v>
      </c>
      <c r="F7" s="35">
        <v>0</v>
      </c>
      <c r="G7" s="35">
        <v>1</v>
      </c>
      <c r="H7" s="35" t="s">
        <v>93</v>
      </c>
      <c r="I7" s="35" t="s">
        <v>94</v>
      </c>
      <c r="J7" s="35" t="s">
        <v>95</v>
      </c>
      <c r="K7" s="35" t="s">
        <v>96</v>
      </c>
      <c r="L7" s="35" t="s">
        <v>97</v>
      </c>
      <c r="M7" s="36" t="s">
        <v>98</v>
      </c>
      <c r="N7" s="36">
        <v>86.22</v>
      </c>
      <c r="O7" s="36">
        <v>99.89</v>
      </c>
      <c r="P7" s="36">
        <v>3391</v>
      </c>
      <c r="Q7" s="36">
        <v>20445</v>
      </c>
      <c r="R7" s="36">
        <v>107.34</v>
      </c>
      <c r="S7" s="36">
        <v>190.47</v>
      </c>
      <c r="T7" s="36">
        <v>20158</v>
      </c>
      <c r="U7" s="36">
        <v>1.08</v>
      </c>
      <c r="V7" s="36">
        <v>18664.810000000001</v>
      </c>
      <c r="W7" s="36">
        <v>130.19</v>
      </c>
      <c r="X7" s="36">
        <v>121.85</v>
      </c>
      <c r="Y7" s="36">
        <v>118.58</v>
      </c>
      <c r="Z7" s="36">
        <v>123.56</v>
      </c>
      <c r="AA7" s="36">
        <v>121.29</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1046.43</v>
      </c>
      <c r="AT7" s="36">
        <v>1076.26</v>
      </c>
      <c r="AU7" s="36">
        <v>1420.73</v>
      </c>
      <c r="AV7" s="36">
        <v>799.07</v>
      </c>
      <c r="AW7" s="36">
        <v>600.28</v>
      </c>
      <c r="AX7" s="36">
        <v>969.16</v>
      </c>
      <c r="AY7" s="36">
        <v>995.5</v>
      </c>
      <c r="AZ7" s="36">
        <v>915.5</v>
      </c>
      <c r="BA7" s="36">
        <v>963.24</v>
      </c>
      <c r="BB7" s="36">
        <v>381.53</v>
      </c>
      <c r="BC7" s="36">
        <v>264.16000000000003</v>
      </c>
      <c r="BD7" s="36">
        <v>149.56</v>
      </c>
      <c r="BE7" s="36">
        <v>131.15</v>
      </c>
      <c r="BF7" s="36">
        <v>97.03</v>
      </c>
      <c r="BG7" s="36">
        <v>78.25</v>
      </c>
      <c r="BH7" s="36">
        <v>70.819999999999993</v>
      </c>
      <c r="BI7" s="36">
        <v>421.66</v>
      </c>
      <c r="BJ7" s="36">
        <v>414.59</v>
      </c>
      <c r="BK7" s="36">
        <v>404.78</v>
      </c>
      <c r="BL7" s="36">
        <v>400.38</v>
      </c>
      <c r="BM7" s="36">
        <v>393.27</v>
      </c>
      <c r="BN7" s="36">
        <v>283.72000000000003</v>
      </c>
      <c r="BO7" s="36">
        <v>128.38</v>
      </c>
      <c r="BP7" s="36">
        <v>120.35</v>
      </c>
      <c r="BQ7" s="36">
        <v>117.25</v>
      </c>
      <c r="BR7" s="36">
        <v>123.38</v>
      </c>
      <c r="BS7" s="36">
        <v>125.29</v>
      </c>
      <c r="BT7" s="36">
        <v>99.51</v>
      </c>
      <c r="BU7" s="36">
        <v>97.71</v>
      </c>
      <c r="BV7" s="36">
        <v>98.07</v>
      </c>
      <c r="BW7" s="36">
        <v>96.56</v>
      </c>
      <c r="BX7" s="36">
        <v>100.47</v>
      </c>
      <c r="BY7" s="36">
        <v>104.6</v>
      </c>
      <c r="BZ7" s="36">
        <v>233.82</v>
      </c>
      <c r="CA7" s="36">
        <v>248.5</v>
      </c>
      <c r="CB7" s="36">
        <v>253.9</v>
      </c>
      <c r="CC7" s="36">
        <v>245.25</v>
      </c>
      <c r="CD7" s="36">
        <v>241.1</v>
      </c>
      <c r="CE7" s="36">
        <v>171.34</v>
      </c>
      <c r="CF7" s="36">
        <v>173.56</v>
      </c>
      <c r="CG7" s="36">
        <v>172.26</v>
      </c>
      <c r="CH7" s="36">
        <v>177.14</v>
      </c>
      <c r="CI7" s="36">
        <v>169.82</v>
      </c>
      <c r="CJ7" s="36">
        <v>164.21</v>
      </c>
      <c r="CK7" s="36">
        <v>27.97</v>
      </c>
      <c r="CL7" s="36">
        <v>26.22</v>
      </c>
      <c r="CM7" s="36">
        <v>24.29</v>
      </c>
      <c r="CN7" s="36">
        <v>25.97</v>
      </c>
      <c r="CO7" s="36">
        <v>24.29</v>
      </c>
      <c r="CP7" s="36">
        <v>56.8</v>
      </c>
      <c r="CQ7" s="36">
        <v>55.84</v>
      </c>
      <c r="CR7" s="36">
        <v>55.68</v>
      </c>
      <c r="CS7" s="36">
        <v>55.64</v>
      </c>
      <c r="CT7" s="36">
        <v>55.13</v>
      </c>
      <c r="CU7" s="36">
        <v>59.8</v>
      </c>
      <c r="CV7" s="36">
        <v>82.61</v>
      </c>
      <c r="CW7" s="36">
        <v>84.06</v>
      </c>
      <c r="CX7" s="36">
        <v>89.19</v>
      </c>
      <c r="CY7" s="36">
        <v>85.57</v>
      </c>
      <c r="CZ7" s="36">
        <v>88.7</v>
      </c>
      <c r="DA7" s="36">
        <v>83.67</v>
      </c>
      <c r="DB7" s="36">
        <v>83.11</v>
      </c>
      <c r="DC7" s="36">
        <v>83.18</v>
      </c>
      <c r="DD7" s="36">
        <v>83.09</v>
      </c>
      <c r="DE7" s="36">
        <v>83</v>
      </c>
      <c r="DF7" s="36">
        <v>89.78</v>
      </c>
      <c r="DG7" s="36">
        <v>42.03</v>
      </c>
      <c r="DH7" s="36">
        <v>43.05</v>
      </c>
      <c r="DI7" s="36">
        <v>44.51</v>
      </c>
      <c r="DJ7" s="36">
        <v>45.6</v>
      </c>
      <c r="DK7" s="36">
        <v>58.33</v>
      </c>
      <c r="DL7" s="36">
        <v>36.21</v>
      </c>
      <c r="DM7" s="36">
        <v>37.090000000000003</v>
      </c>
      <c r="DN7" s="36">
        <v>38.07</v>
      </c>
      <c r="DO7" s="36">
        <v>39.06</v>
      </c>
      <c r="DP7" s="36">
        <v>46.66</v>
      </c>
      <c r="DQ7" s="36">
        <v>46.31</v>
      </c>
      <c r="DR7" s="36">
        <v>8</v>
      </c>
      <c r="DS7" s="36">
        <v>7.93</v>
      </c>
      <c r="DT7" s="36">
        <v>7.71</v>
      </c>
      <c r="DU7" s="36">
        <v>7.16</v>
      </c>
      <c r="DV7" s="36">
        <v>7.03</v>
      </c>
      <c r="DW7" s="36">
        <v>6.46</v>
      </c>
      <c r="DX7" s="36">
        <v>6.63</v>
      </c>
      <c r="DY7" s="36">
        <v>7.73</v>
      </c>
      <c r="DZ7" s="36">
        <v>8.8699999999999992</v>
      </c>
      <c r="EA7" s="36">
        <v>9.85</v>
      </c>
      <c r="EB7" s="36">
        <v>12.42</v>
      </c>
      <c r="EC7" s="36">
        <v>0.24</v>
      </c>
      <c r="ED7" s="36">
        <v>0.24</v>
      </c>
      <c r="EE7" s="36">
        <v>0.55000000000000004</v>
      </c>
      <c r="EF7" s="36">
        <v>0.14000000000000001</v>
      </c>
      <c r="EG7" s="36">
        <v>0.27</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2016-02-15T07:28:51Z</cp:lastPrinted>
  <dcterms:created xsi:type="dcterms:W3CDTF">2016-02-03T07:23:00Z</dcterms:created>
  <dcterms:modified xsi:type="dcterms:W3CDTF">2016-02-15T07:30:10Z</dcterms:modified>
  <cp:category/>
</cp:coreProperties>
</file>