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O34" i="9"/>
  <c r="C34" i="9"/>
  <c r="C35" i="9" s="1"/>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 r="BW39" i="9" s="1"/>
  <c r="BW40" i="9" s="1"/>
  <c r="BW41" i="9" s="1"/>
  <c r="BW42" i="9" s="1"/>
  <c r="BW43" i="9" s="1"/>
</calcChain>
</file>

<file path=xl/sharedStrings.xml><?xml version="1.0" encoding="utf-8"?>
<sst xmlns="http://schemas.openxmlformats.org/spreadsheetml/2006/main" count="997" uniqueCount="552">
  <si>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</si>
  <si>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</si>
  <si>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</si>
  <si>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</si>
  <si>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</si>
  <si>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</si>
  <si>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</si>
  <si>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</si>
  <si>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</si>
  <si>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</si>
  <si>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</si>
  <si>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</si>
  <si>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</si>
  <si>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</si>
  <si>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</si>
  <si>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</si>
  <si>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</si>
  <si>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</si>
  <si>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</si>
  <si>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</si>
  <si>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</si>
  <si>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</si>
  <si>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</si>
  <si>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</si>
  <si>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</si>
  <si>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</si>
  <si>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</si>
  <si>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</si>
  <si>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</si>
  <si>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</si>
  <si>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</si>
  <si>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</si>
  <si>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</si>
  <si>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</si>
  <si>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</si>
  <si>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</si>
  <si>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</si>
  <si>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</si>
  <si>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</si>
  <si>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</si>
  <si>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</si>
  <si>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</si>
  <si>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</si>
  <si>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</si>
  <si>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</si>
  <si>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</si>
  <si>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</si>
  <si>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</si>
  <si>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</si>
  <si>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</si>
  <si>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</si>
  <si>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</si>
  <si>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</si>
  <si>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</si>
  <si>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</si>
  <si>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</si>
  <si>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</si>
  <si>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</si>
  <si>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</si>
  <si>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</si>
  <si>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</si>
  <si>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</si>
  <si>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</si>
  <si>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</si>
  <si>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</si>
  <si>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</si>
  <si>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</si>
  <si>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</si>
  <si>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</si>
  <si>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</si>
  <si>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</si>
  <si>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</si>
  <si>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</si>
  <si>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</si>
  <si>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</si>
  <si>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</si>
  <si>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</si>
  <si>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</si>
  <si>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</si>
  <si>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</si>
  <si>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</si>
  <si>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</si>
  <si>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志摩市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</si>
  <si>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</si>
  <si>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</si>
  <si>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</si>
  <si>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</si>
  <si>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</si>
  <si>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</si>
  <si>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</si>
  <si>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</si>
  <si>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</si>
  <si>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</si>
  <si>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</si>
  <si>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</si>
  <si>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</si>
  <si>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</si>
  <si>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</si>
  <si>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</si>
  <si>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</si>
  <si>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</si>
  <si>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</si>
  <si>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</si>
  <si>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</si>
  <si>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</si>
  <si>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</si>
  <si>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</si>
  <si>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</si>
  <si>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</si>
  <si>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</si>
  <si>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</si>
  <si>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</si>
  <si>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</si>
  <si>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</si>
  <si>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</si>
  <si>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</si>
  <si>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</si>
  <si>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</si>
  <si>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</si>
  <si>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</si>
  <si>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</si>
  <si>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</si>
  <si>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</si>
  <si>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</si>
  <si>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</si>
  <si>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</si>
  <si>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</si>
  <si>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</si>
  <si>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</si>
  <si>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</si>
  <si>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</si>
  <si>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</si>
  <si>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</si>
  <si>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</si>
  <si>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</si>
  <si>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</si>
  <si>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</si>
  <si>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</si>
  <si>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</si>
  <si>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</si>
  <si>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</si>
  <si>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</si>
  <si>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</si>
  <si>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</si>
  <si>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</si>
  <si>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</si>
  <si>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</si>
  <si>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</si>
  <si>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</si>
  <si>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</si>
  <si>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</si>
  <si>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</si>
  <si>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</si>
  <si>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</si>
  <si>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</si>
  <si>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</si>
  <si>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</si>
  <si>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</si>
  <si>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</si>
  <si>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</si>
  <si>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</si>
  <si>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</si>
  <si>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</si>
  <si>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</si>
  <si>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</si>
  <si>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</si>
  <si>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</si>
  <si>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</si>
  <si>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</si>
  <si>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</si>
  <si>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</si>
  <si>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</si>
  <si>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</si>
  <si>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</si>
  <si>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</si>
  <si>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</si>
  <si>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</si>
  <si>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</si>
  <si>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</si>
  <si>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</si>
  <si>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</si>
  <si>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</si>
  <si>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</si>
  <si>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</si>
  <si>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</si>
  <si>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</si>
  <si>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</si>
  <si>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</si>
  <si>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</si>
  <si>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</si>
  <si>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</si>
  <si>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</si>
  <si>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</si>
  <si>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</si>
  <si>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</si>
  <si>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三重県志摩市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</si>
  <si>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</si>
  <si>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</si>
  <si>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</si>
  <si>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</si>
  <si>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</si>
  <si>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</si>
  <si>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</si>
  <si>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</si>
  <si>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</si>
  <si>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</si>
  <si>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</si>
  <si>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</si>
  <si>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</si>
  <si>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</si>
  <si>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</si>
  <si>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</si>
  <si>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</si>
  <si>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</si>
  <si>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</si>
  <si>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</si>
  <si>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</si>
  <si>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</si>
  <si>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</si>
  <si>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</si>
  <si>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</si>
  <si>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</si>
  <si>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</si>
  <si>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</si>
  <si>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</si>
  <si>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</si>
  <si>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</si>
  <si>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</si>
  <si>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</si>
  <si>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</si>
  <si>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</si>
  <si>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</si>
  <si>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</si>
  <si>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</si>
  <si>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</si>
  <si>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</si>
  <si>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</si>
  <si>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</si>
  <si>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</si>
  <si>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</si>
  <si>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</si>
  <si>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</si>
  <si>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</si>
  <si>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</si>
  <si>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</si>
  <si>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</si>
  <si>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</si>
  <si>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</si>
  <si>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</si>
  <si>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</si>
  <si>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</si>
  <si>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</si>
  <si>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</si>
  <si>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</si>
  <si>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</si>
  <si>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</si>
  <si>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</si>
  <si>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</si>
  <si>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</si>
  <si>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</si>
  <si>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</si>
  <si>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</si>
  <si>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</si>
  <si>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</si>
  <si>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</si>
  <si>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</si>
  <si>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</si>
  <si>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</si>
  <si>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</si>
  <si>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</si>
  <si>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</si>
  <si>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</si>
  <si>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</si>
  <si>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</si>
  <si>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</si>
  <si>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</si>
  <si>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</si>
  <si>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</si>
  <si>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</si>
  <si>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</si>
  <si>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</si>
  <si>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</si>
  <si>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</si>
  <si>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</si>
  <si>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</si>
  <si>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</si>
  <si>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</si>
  <si>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</si>
  <si>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</si>
  <si>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</si>
  <si>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</si>
  <si>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</si>
  <si>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</si>
  <si>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</si>
  <si>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</si>
  <si>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</si>
  <si>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</si>
  <si>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</si>
  <si>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</si>
  <si>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</si>
  <si>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</si>
  <si>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</si>
  <si>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</si>
  <si>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</si>
  <si>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</si>
  <si>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</si>
  <si>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</si>
  <si>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</si>
  <si>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</si>
  <si>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</si>
  <si>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</si>
  <si>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</si>
  <si>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</si>
  <si>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</si>
  <si>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</si>
  <si>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</si>
  <si>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</si>
  <si>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</si>
  <si>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</si>
  <si>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</si>
  <si>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</si>
  <si>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</si>
  <si>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</si>
  <si>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</si>
  <si>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</si>
  <si>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</si>
  <si>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</si>
  <si>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</si>
  <si>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</si>
  <si>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</si>
  <si>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</si>
  <si>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</si>
  <si>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</si>
  <si>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</si>
  <si>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</si>
  <si>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</si>
  <si>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</si>
  <si>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</si>
  <si>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</si>
  <si>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</si>
  <si>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</si>
  <si>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</si>
  <si>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</si>
  <si>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</si>
  <si>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</si>
  <si>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三重県志摩市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</si>
  <si>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</si>
  <si>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</si>
  <si>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</si>
  <si>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</si>
  <si>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</si>
  <si>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</si>
  <si>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</si>
  <si>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</si>
  <si>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</si>
  <si>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</si>
  <si>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</si>
  <si>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</si>
  <si>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</si>
  <si>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</si>
  <si>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</si>
  <si>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</si>
  <si>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</si>
  <si>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</si>
  <si>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</si>
  <si>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</si>
  <si>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</si>
  <si>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</si>
  <si>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</si>
  <si>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</si>
  <si>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</si>
  <si>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</si>
  <si>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</si>
  <si>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</si>
  <si>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</si>
  <si>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</si>
  <si>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</si>
  <si>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</si>
  <si>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</si>
  <si>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</si>
  <si>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</si>
  <si>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</si>
  <si>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</si>
  <si>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</si>
  <si>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</si>
  <si>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</si>
  <si>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</si>
  <si>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</si>
  <si>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</si>
  <si>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</si>
  <si>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</si>
  <si>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</si>
  <si>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</si>
  <si>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</si>
  <si>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</si>
  <si>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</si>
  <si>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</si>
  <si>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</si>
  <si>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</si>
  <si>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</si>
  <si>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</si>
  <si>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</si>
  <si>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</si>
  <si>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</si>
  <si>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</si>
  <si>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</si>
  <si>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</si>
  <si>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</si>
  <si>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</si>
  <si>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</si>
  <si>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</si>
  <si>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</si>
  <si>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</si>
  <si>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</si>
  <si>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</si>
  <si>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</si>
  <si>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</si>
  <si>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</si>
  <si>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</si>
  <si>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</si>
  <si>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</si>
  <si>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</si>
  <si>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</si>
  <si>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</si>
  <si>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</si>
  <si>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</si>
  <si>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</si>
  <si>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</si>
  <si>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</si>
  <si>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</si>
  <si>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</si>
  <si>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</si>
  <si>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</si>
  <si>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</si>
  <si>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</si>
  <si>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</si>
  <si>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</si>
  <si>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</si>
  <si>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</si>
  <si>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</si>
  <si>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</si>
  <si>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</si>
  <si>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</si>
  <si>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</si>
  <si>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</si>
  <si>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</si>
  <si>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</si>
  <si>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</si>
  <si>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</si>
  <si>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</si>
  <si>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</si>
  <si>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</si>
  <si>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</si>
  <si>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</si>
  <si>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</si>
  <si>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</si>
  <si>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</si>
  <si>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</si>
  <si>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</si>
  <si>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</si>
  <si>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</si>
  <si>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</si>
  <si>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</si>
  <si>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</si>
  <si>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</si>
  <si>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</si>
  <si>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</si>
  <si>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</si>
  <si>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</si>
  <si>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</si>
  <si>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</si>
  <si>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</si>
  <si>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</si>
  <si>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</si>
  <si>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</si>
  <si>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</si>
  <si>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</si>
  <si>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</si>
  <si>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</si>
  <si>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</si>
  <si>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</si>
  <si>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</si>
  <si>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</si>
  <si>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</si>
  <si>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</si>
  <si>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</si>
  <si>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</si>
  <si>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</si>
  <si>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</si>
  <si>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</si>
  <si>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</si>
  <si>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</si>
  <si>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</si>
  <si>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</si>
  <si>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</si>
  <si>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</si>
  <si>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</si>
  <si>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</si>
  <si>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</si>
  <si>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</si>
  <si>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</si>
  <si>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</si>
  <si>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</si>
  <si>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</si>
  <si>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</si>
  <si>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</si>
  <si>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</si>
  <si>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</si>
  <si>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</si>
  <si>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</si>
  <si>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</si>
  <si>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</si>
  <si>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</si>
  <si>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</si>
  <si>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</si>
  <si>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</si>
  <si>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</si>
  <si>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</si>
  <si>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</si>
  <si>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</si>
  <si>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</si>
  <si>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0.29</t>
  </si>
  <si>
    <t>水道事業会計</t>
  </si>
  <si>
    <t>一般会計</t>
  </si>
  <si>
    <t>国民健康保険特別会計</t>
  </si>
  <si>
    <t>病院事業会計</t>
  </si>
  <si>
    <t>▲ 0.15</t>
  </si>
  <si>
    <t>介護保険特別会計</t>
  </si>
  <si>
    <t>下水道事業特別会計</t>
  </si>
  <si>
    <t>後期高齢者医療特別会計</t>
  </si>
  <si>
    <t>住宅新築資金等貸付事業特別会計</t>
  </si>
  <si>
    <t>その他会計（赤字）</t>
  </si>
  <si>
    <t>その他会計（黒字）</t>
  </si>
  <si>
    <t>-</t>
    <phoneticPr fontId="2"/>
  </si>
  <si>
    <t>-</t>
    <phoneticPr fontId="2"/>
  </si>
  <si>
    <t>志摩広域消防組合</t>
    <rPh sb="0" eb="2">
      <t>シマ</t>
    </rPh>
    <rPh sb="2" eb="4">
      <t>コウイキ</t>
    </rPh>
    <rPh sb="4" eb="6">
      <t>ショウボウ</t>
    </rPh>
    <rPh sb="6" eb="8">
      <t>クミアイ</t>
    </rPh>
    <phoneticPr fontId="2"/>
  </si>
  <si>
    <t>志摩広域行政組合（一般会計）</t>
    <rPh sb="0" eb="2">
      <t>シマ</t>
    </rPh>
    <rPh sb="2" eb="4">
      <t>コウイキ</t>
    </rPh>
    <rPh sb="4" eb="6">
      <t>ギョウセイ</t>
    </rPh>
    <rPh sb="6" eb="8">
      <t>クミアイ</t>
    </rPh>
    <rPh sb="9" eb="11">
      <t>イッパン</t>
    </rPh>
    <rPh sb="11" eb="13">
      <t>カイケイ</t>
    </rPh>
    <phoneticPr fontId="2"/>
  </si>
  <si>
    <t>志摩広域行政組合（才庭寮特別会計）</t>
    <rPh sb="0" eb="2">
      <t>シマ</t>
    </rPh>
    <rPh sb="2" eb="4">
      <t>コウイキ</t>
    </rPh>
    <rPh sb="4" eb="6">
      <t>ギョウセイ</t>
    </rPh>
    <rPh sb="6" eb="8">
      <t>クミアイ</t>
    </rPh>
    <rPh sb="9" eb="10">
      <t>サイ</t>
    </rPh>
    <rPh sb="10" eb="11">
      <t>ニワ</t>
    </rPh>
    <rPh sb="11" eb="12">
      <t>リョウ</t>
    </rPh>
    <rPh sb="12" eb="14">
      <t>トクベツ</t>
    </rPh>
    <rPh sb="14" eb="16">
      <t>カイケイ</t>
    </rPh>
    <phoneticPr fontId="2"/>
  </si>
  <si>
    <t>志摩広域行政組合（ともやま苑特別会計）</t>
    <rPh sb="0" eb="2">
      <t>シマ</t>
    </rPh>
    <rPh sb="2" eb="4">
      <t>コウイキ</t>
    </rPh>
    <rPh sb="4" eb="6">
      <t>ギョウセイ</t>
    </rPh>
    <rPh sb="6" eb="8">
      <t>クミアイ</t>
    </rPh>
    <rPh sb="13" eb="14">
      <t>エン</t>
    </rPh>
    <rPh sb="14" eb="16">
      <t>トクベツ</t>
    </rPh>
    <rPh sb="16" eb="18">
      <t>カイケイ</t>
    </rPh>
    <phoneticPr fontId="2"/>
  </si>
  <si>
    <t>志摩広域行政組合(福祉センター特別会計）</t>
    <rPh sb="0" eb="2">
      <t>シマ</t>
    </rPh>
    <rPh sb="2" eb="4">
      <t>コウイキ</t>
    </rPh>
    <rPh sb="4" eb="6">
      <t>ギョウセイ</t>
    </rPh>
    <rPh sb="6" eb="8">
      <t>クミアイ</t>
    </rPh>
    <rPh sb="9" eb="11">
      <t>フクシ</t>
    </rPh>
    <rPh sb="15" eb="17">
      <t>トクベツ</t>
    </rPh>
    <rPh sb="17" eb="19">
      <t>カイケイ</t>
    </rPh>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</si>
  <si>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
  </si>
  <si>
    <t>三重県市町総合事務組合（退職手当特別会計）</t>
    <rPh sb="0" eb="3">
      <t>ミエケン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</si>
  <si>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三重県市町総合事務組合（共有デジタル地図特別会計）</t>
    <rPh sb="0" eb="3">
      <t>ミエケン</t>
    </rPh>
    <rPh sb="3" eb="5">
      <t>シチョウ</t>
    </rPh>
    <rPh sb="5" eb="7">
      <t>ソウゴウ</t>
    </rPh>
    <rPh sb="7" eb="9">
      <t>ジム</t>
    </rPh>
    <rPh sb="9" eb="11">
      <t>クミアイ</t>
    </rPh>
    <rPh sb="12" eb="14">
      <t>キョウユウ</t>
    </rPh>
    <rPh sb="18" eb="20">
      <t>チズ</t>
    </rPh>
    <rPh sb="20" eb="22">
      <t>トクベツ</t>
    </rPh>
    <rPh sb="22" eb="24">
      <t>カイケイ</t>
    </rPh>
    <phoneticPr fontId="2"/>
  </si>
  <si>
    <t>三重県市町総合事務組合（物品特別会計）</t>
    <rPh sb="0" eb="3">
      <t>ミエケン</t>
    </rPh>
    <rPh sb="3" eb="5">
      <t>シチョウ</t>
    </rPh>
    <rPh sb="5" eb="7">
      <t>ソウゴウ</t>
    </rPh>
    <rPh sb="7" eb="9">
      <t>ジム</t>
    </rPh>
    <rPh sb="9" eb="11">
      <t>クミアイ</t>
    </rPh>
    <rPh sb="12" eb="14">
      <t>ブッピン</t>
    </rPh>
    <rPh sb="14" eb="16">
      <t>トクベツ</t>
    </rPh>
    <rPh sb="16" eb="18">
      <t>カイケイ</t>
    </rPh>
    <phoneticPr fontId="2"/>
  </si>
  <si>
    <t>三重県市町総合事務組合（公平委員会特別会計）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2"/>
  </si>
  <si>
    <t>三重県市町総合事務組合（消防救急無線特別会計）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</si>
  <si>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鳥羽志勢広域連合</t>
    <rPh sb="0" eb="2">
      <t>トバ</t>
    </rPh>
    <rPh sb="2" eb="3">
      <t>シ</t>
    </rPh>
    <rPh sb="3" eb="4">
      <t>ゼイ</t>
    </rPh>
    <rPh sb="4" eb="6">
      <t>コウイキ</t>
    </rPh>
    <rPh sb="6" eb="8">
      <t>レンゴウ</t>
    </rPh>
    <phoneticPr fontId="2"/>
  </si>
  <si>
    <t>伊勢地域農業共済事務組合</t>
    <rPh sb="0" eb="2">
      <t>イセ</t>
    </rPh>
    <rPh sb="2" eb="4">
      <t>チイキ</t>
    </rPh>
    <rPh sb="4" eb="6">
      <t>ノウギョウ</t>
    </rPh>
    <rPh sb="6" eb="8">
      <t>キョウサイ</t>
    </rPh>
    <rPh sb="8" eb="10">
      <t>ジム</t>
    </rPh>
    <rPh sb="10" eb="12">
      <t>クミアイ</t>
    </rPh>
    <phoneticPr fontId="2"/>
  </si>
  <si>
    <t>三重地方税管理回収機構</t>
    <rPh sb="0" eb="2">
      <t>ミエ</t>
    </rPh>
    <rPh sb="2" eb="5">
      <t>チホウゼイ</t>
    </rPh>
    <rPh sb="5" eb="7">
      <t>カンリ</t>
    </rPh>
    <rPh sb="7" eb="9">
      <t>カイシュウ</t>
    </rPh>
    <rPh sb="9" eb="11">
      <t>キコウ</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</si>
  <si>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</si>
  <si>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</si>
  <si>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三重県市町総合事務組合（共同研修特別会計）</t>
    <rPh sb="0" eb="3">
      <t>ミエケン</t>
    </rPh>
    <rPh sb="3" eb="5">
      <t>シチョウ</t>
    </rPh>
    <rPh sb="5" eb="7">
      <t>ソウゴウ</t>
    </rPh>
    <rPh sb="7" eb="9">
      <t>ジム</t>
    </rPh>
    <rPh sb="9" eb="11">
      <t>クミアイ</t>
    </rPh>
    <rPh sb="12" eb="14">
      <t>キョウドウ</t>
    </rPh>
    <rPh sb="14" eb="16">
      <t>ケンシュウ</t>
    </rPh>
    <rPh sb="16" eb="18">
      <t>トクベツ</t>
    </rPh>
    <rPh sb="18" eb="20">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</si>
</sst>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62452</c:v>
                </c:pt>
                <c:pt idx="1">
                  <c:v>70063</c:v>
                </c:pt>
                <c:pt idx="2">
                  <c:v>45273</c:v>
                </c:pt>
                <c:pt idx="3">
                  <c:v>66015</c:v>
                </c:pt>
                <c:pt idx="4">
                  <c:v>93568</c:v>
                </c:pt>
              </c:numCache>
            </c:numRef>
          </c:val>
          <c:smooth val="0"/>
        </c:ser>
        <c:dLbls>
          <c:showLegendKey val="0"/>
          <c:showVal val="0"/>
          <c:showCatName val="0"/>
          <c:showSerName val="0"/>
          <c:showPercent val="0"/>
          <c:showBubbleSize val="0"/>
        </c:dLbls>
        <c:marker val="1"/>
        <c:smooth val="0"/>
        <c:axId val="214081920"/>
        <c:axId val="214083840"/>
      </c:lineChart>
      <c:catAx>
        <c:axId val="2140819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083840"/>
        <c:crosses val="autoZero"/>
        <c:auto val="1"/>
        <c:lblAlgn val="ctr"/>
        <c:lblOffset val="100"/>
        <c:tickLblSkip val="1"/>
        <c:tickMarkSkip val="1"/>
        <c:noMultiLvlLbl val="0"/>
      </c:catAx>
      <c:valAx>
        <c:axId val="21408384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081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3.07</c:v>
                </c:pt>
                <c:pt idx="1">
                  <c:v>3.63</c:v>
                </c:pt>
                <c:pt idx="2">
                  <c:v>4.3600000000000003</c:v>
                </c:pt>
                <c:pt idx="3">
                  <c:v>4.01</c:v>
                </c:pt>
                <c:pt idx="4">
                  <c:v>4.51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6.86</c:v>
                </c:pt>
                <c:pt idx="1">
                  <c:v>12.21</c:v>
                </c:pt>
                <c:pt idx="2">
                  <c:v>16.239999999999998</c:v>
                </c:pt>
                <c:pt idx="3">
                  <c:v>16.04</c:v>
                </c:pt>
                <c:pt idx="4">
                  <c:v>19.829999999999998</c:v>
                </c:pt>
              </c:numCache>
            </c:numRef>
          </c:val>
        </c:ser>
        <c:dLbls>
          <c:showLegendKey val="0"/>
          <c:showVal val="0"/>
          <c:showCatName val="0"/>
          <c:showSerName val="0"/>
          <c:showPercent val="0"/>
          <c:showBubbleSize val="0"/>
        </c:dLbls>
        <c:gapWidth val="250"/>
        <c:overlap val="100"/>
        <c:axId val="214977536"/>
        <c:axId val="214987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3.88</c:v>
                </c:pt>
                <c:pt idx="1">
                  <c:v>6.19</c:v>
                </c:pt>
                <c:pt idx="2">
                  <c:v>4.6399999999999997</c:v>
                </c:pt>
                <c:pt idx="3">
                  <c:v>-0.28999999999999998</c:v>
                </c:pt>
                <c:pt idx="4">
                  <c:v>4.58</c:v>
                </c:pt>
              </c:numCache>
            </c:numRef>
          </c:val>
          <c:smooth val="0"/>
        </c:ser>
        <c:dLbls>
          <c:showLegendKey val="0"/>
          <c:showVal val="0"/>
          <c:showCatName val="0"/>
          <c:showSerName val="0"/>
          <c:showPercent val="0"/>
          <c:showBubbleSize val="0"/>
        </c:dLbls>
        <c:marker val="1"/>
        <c:smooth val="0"/>
        <c:axId val="214977536"/>
        <c:axId val="214987904"/>
      </c:lineChart>
      <c:catAx>
        <c:axId val="2149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4987904"/>
        <c:crosses val="autoZero"/>
        <c:auto val="1"/>
        <c:lblAlgn val="ctr"/>
        <c:lblOffset val="100"/>
        <c:tickLblSkip val="1"/>
        <c:tickMarkSkip val="1"/>
        <c:noMultiLvlLbl val="0"/>
      </c:catAx>
      <c:valAx>
        <c:axId val="214987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9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0.37</c:v>
                </c:pt>
                <c:pt idx="2">
                  <c:v>#N/A</c:v>
                </c:pt>
                <c:pt idx="3">
                  <c:v>0.02</c:v>
                </c:pt>
                <c:pt idx="4">
                  <c:v>#N/A</c:v>
                </c:pt>
                <c:pt idx="5">
                  <c:v>0.01</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0.05</c:v>
                </c:pt>
                <c:pt idx="4">
                  <c:v>#N/A</c:v>
                </c:pt>
                <c:pt idx="5">
                  <c:v>0.05</c:v>
                </c:pt>
                <c:pt idx="6">
                  <c:v>#N/A</c:v>
                </c:pt>
                <c:pt idx="7">
                  <c:v>7.0000000000000007E-2</c:v>
                </c:pt>
                <c:pt idx="8">
                  <c:v>#N/A</c:v>
                </c:pt>
                <c:pt idx="9">
                  <c:v>0.06</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0.13</c:v>
                </c:pt>
                <c:pt idx="2">
                  <c:v>#N/A</c:v>
                </c:pt>
                <c:pt idx="3">
                  <c:v>0.14000000000000001</c:v>
                </c:pt>
                <c:pt idx="4">
                  <c:v>#N/A</c:v>
                </c:pt>
                <c:pt idx="5">
                  <c:v>0.12</c:v>
                </c:pt>
                <c:pt idx="6">
                  <c:v>#N/A</c:v>
                </c:pt>
                <c:pt idx="7">
                  <c:v>0.16</c:v>
                </c:pt>
                <c:pt idx="8">
                  <c:v>#N/A</c:v>
                </c:pt>
                <c:pt idx="9">
                  <c:v>0.2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0.71</c:v>
                </c:pt>
                <c:pt idx="2">
                  <c:v>#N/A</c:v>
                </c:pt>
                <c:pt idx="3">
                  <c:v>0.52</c:v>
                </c:pt>
                <c:pt idx="4">
                  <c:v>#N/A</c:v>
                </c:pt>
                <c:pt idx="5">
                  <c:v>0.43</c:v>
                </c:pt>
                <c:pt idx="6">
                  <c:v>#N/A</c:v>
                </c:pt>
                <c:pt idx="7">
                  <c:v>0.66</c:v>
                </c:pt>
                <c:pt idx="8">
                  <c:v>#N/A</c:v>
                </c:pt>
                <c:pt idx="9">
                  <c:v>0.72</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0.15</c:v>
                </c:pt>
                <c:pt idx="1">
                  <c:v>#N/A</c:v>
                </c:pt>
                <c:pt idx="2">
                  <c:v>#N/A</c:v>
                </c:pt>
                <c:pt idx="3">
                  <c:v>0.53</c:v>
                </c:pt>
                <c:pt idx="4">
                  <c:v>#N/A</c:v>
                </c:pt>
                <c:pt idx="5">
                  <c:v>0.73</c:v>
                </c:pt>
                <c:pt idx="6">
                  <c:v>#N/A</c:v>
                </c:pt>
                <c:pt idx="7">
                  <c:v>0.68</c:v>
                </c:pt>
                <c:pt idx="8">
                  <c:v>#N/A</c:v>
                </c:pt>
                <c:pt idx="9">
                  <c:v>0.74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1.89</c:v>
                </c:pt>
                <c:pt idx="2">
                  <c:v>#N/A</c:v>
                </c:pt>
                <c:pt idx="3">
                  <c:v>3.68</c:v>
                </c:pt>
                <c:pt idx="4">
                  <c:v>#N/A</c:v>
                </c:pt>
                <c:pt idx="5">
                  <c:v>3.35</c:v>
                </c:pt>
                <c:pt idx="6">
                  <c:v>#N/A</c:v>
                </c:pt>
                <c:pt idx="7">
                  <c:v>3.87</c:v>
                </c:pt>
                <c:pt idx="8">
                  <c:v>#N/A</c:v>
                </c:pt>
                <c:pt idx="9">
                  <c:v>3.19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3.05</c:v>
                </c:pt>
                <c:pt idx="2">
                  <c:v>#N/A</c:v>
                </c:pt>
                <c:pt idx="3">
                  <c:v>3.67</c:v>
                </c:pt>
                <c:pt idx="4">
                  <c:v>#N/A</c:v>
                </c:pt>
                <c:pt idx="5">
                  <c:v>4.3499999999999996</c:v>
                </c:pt>
                <c:pt idx="6">
                  <c:v>#N/A</c:v>
                </c:pt>
                <c:pt idx="7">
                  <c:v>3.99</c:v>
                </c:pt>
                <c:pt idx="8">
                  <c:v>#N/A</c:v>
                </c:pt>
                <c:pt idx="9">
                  <c:v>4.49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9.59</c:v>
                </c:pt>
                <c:pt idx="2">
                  <c:v>#N/A</c:v>
                </c:pt>
                <c:pt idx="3">
                  <c:v>9.9600000000000009</c:v>
                </c:pt>
                <c:pt idx="4">
                  <c:v>#N/A</c:v>
                </c:pt>
                <c:pt idx="5">
                  <c:v>12.8</c:v>
                </c:pt>
                <c:pt idx="6">
                  <c:v>#N/A</c:v>
                </c:pt>
                <c:pt idx="7">
                  <c:v>11.79</c:v>
                </c:pt>
                <c:pt idx="8">
                  <c:v>#N/A</c:v>
                </c:pt>
                <c:pt idx="9">
                  <c:v>10.51</c:v>
                </c:pt>
              </c:numCache>
            </c:numRef>
          </c:val>
        </c:ser>
        <c:dLbls>
          <c:showLegendKey val="0"/>
          <c:showVal val="0"/>
          <c:showCatName val="0"/>
          <c:showSerName val="0"/>
          <c:showPercent val="0"/>
          <c:showBubbleSize val="0"/>
        </c:dLbls>
        <c:gapWidth val="150"/>
        <c:overlap val="100"/>
        <c:axId val="207475840"/>
        <c:axId val="207477376"/>
      </c:barChart>
      <c:catAx>
        <c:axId val="20747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477376"/>
        <c:crosses val="autoZero"/>
        <c:auto val="1"/>
        <c:lblAlgn val="ctr"/>
        <c:lblOffset val="100"/>
        <c:tickLblSkip val="1"/>
        <c:tickMarkSkip val="1"/>
        <c:noMultiLvlLbl val="0"/>
      </c:catAx>
      <c:valAx>
        <c:axId val="207477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475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2021</c:v>
                </c:pt>
                <c:pt idx="5">
                  <c:v>2161</c:v>
                </c:pt>
                <c:pt idx="8">
                  <c:v>2311</c:v>
                </c:pt>
                <c:pt idx="11">
                  <c:v>2545</c:v>
                </c:pt>
                <c:pt idx="14">
                  <c:v>2742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1</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88</c:v>
                </c:pt>
                <c:pt idx="3">
                  <c:v>85</c:v>
                </c:pt>
                <c:pt idx="6">
                  <c:v>82</c:v>
                </c:pt>
                <c:pt idx="9">
                  <c:v>77</c:v>
                </c:pt>
                <c:pt idx="12">
                  <c:v>74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160</c:v>
                </c:pt>
                <c:pt idx="3">
                  <c:v>235</c:v>
                </c:pt>
                <c:pt idx="6">
                  <c:v>229</c:v>
                </c:pt>
                <c:pt idx="9">
                  <c:v>226</c:v>
                </c:pt>
                <c:pt idx="12">
                  <c:v>235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446</c:v>
                </c:pt>
                <c:pt idx="3">
                  <c:v>397</c:v>
                </c:pt>
                <c:pt idx="6">
                  <c:v>364</c:v>
                </c:pt>
                <c:pt idx="9">
                  <c:v>336</c:v>
                </c:pt>
                <c:pt idx="12">
                  <c:v>344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3025</c:v>
                </c:pt>
                <c:pt idx="3">
                  <c:v>3102</c:v>
                </c:pt>
                <c:pt idx="6">
                  <c:v>3254</c:v>
                </c:pt>
                <c:pt idx="9">
                  <c:v>3374</c:v>
                </c:pt>
                <c:pt idx="12">
                  <c:v>3445</c:v>
                </c:pt>
              </c:numCache>
            </c:numRef>
          </c:val>
        </c:ser>
        <c:dLbls>
          <c:showLegendKey val="0"/>
          <c:showVal val="0"/>
          <c:showCatName val="0"/>
          <c:showSerName val="0"/>
          <c:showPercent val="0"/>
          <c:showBubbleSize val="0"/>
        </c:dLbls>
        <c:gapWidth val="100"/>
        <c:overlap val="100"/>
        <c:axId val="215466368"/>
        <c:axId val="215468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1700</c:v>
                </c:pt>
                <c:pt idx="2">
                  <c:v>#N/A</c:v>
                </c:pt>
                <c:pt idx="3">
                  <c:v>#N/A</c:v>
                </c:pt>
                <c:pt idx="4">
                  <c:v>1659</c:v>
                </c:pt>
                <c:pt idx="5">
                  <c:v>#N/A</c:v>
                </c:pt>
                <c:pt idx="6">
                  <c:v>#N/A</c:v>
                </c:pt>
                <c:pt idx="7">
                  <c:v>1619</c:v>
                </c:pt>
                <c:pt idx="8">
                  <c:v>#N/A</c:v>
                </c:pt>
                <c:pt idx="9">
                  <c:v>#N/A</c:v>
                </c:pt>
                <c:pt idx="10">
                  <c:v>1468</c:v>
                </c:pt>
                <c:pt idx="11">
                  <c:v>#N/A</c:v>
                </c:pt>
                <c:pt idx="12">
                  <c:v>#N/A</c:v>
                </c:pt>
                <c:pt idx="13">
                  <c:v>1356</c:v>
                </c:pt>
                <c:pt idx="14">
                  <c:v>#N/A</c:v>
                </c:pt>
              </c:numCache>
            </c:numRef>
          </c:val>
          <c:smooth val="0"/>
        </c:ser>
        <c:dLbls>
          <c:showLegendKey val="0"/>
          <c:showVal val="0"/>
          <c:showCatName val="0"/>
          <c:showSerName val="0"/>
          <c:showPercent val="0"/>
          <c:showBubbleSize val="0"/>
        </c:dLbls>
        <c:marker val="1"/>
        <c:smooth val="0"/>
        <c:axId val="215466368"/>
        <c:axId val="215468288"/>
      </c:lineChart>
      <c:catAx>
        <c:axId val="21546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5468288"/>
        <c:crosses val="autoZero"/>
        <c:auto val="1"/>
        <c:lblAlgn val="ctr"/>
        <c:lblOffset val="100"/>
        <c:tickLblSkip val="1"/>
        <c:tickMarkSkip val="1"/>
        <c:noMultiLvlLbl val="0"/>
      </c:catAx>
      <c:valAx>
        <c:axId val="215468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46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24332</c:v>
                </c:pt>
                <c:pt idx="5">
                  <c:v>26029</c:v>
                </c:pt>
                <c:pt idx="8">
                  <c:v>26813</c:v>
                </c:pt>
                <c:pt idx="11">
                  <c:v>28108</c:v>
                </c:pt>
                <c:pt idx="14">
                  <c:v>30938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198</c:v>
                </c:pt>
                <c:pt idx="5">
                  <c:v>226</c:v>
                </c:pt>
                <c:pt idx="8">
                  <c:v>221</c:v>
                </c:pt>
                <c:pt idx="11">
                  <c:v>204</c:v>
                </c:pt>
                <c:pt idx="14">
                  <c:v>170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3347</c:v>
                </c:pt>
                <c:pt idx="5">
                  <c:v>3824</c:v>
                </c:pt>
                <c:pt idx="8">
                  <c:v>4622</c:v>
                </c:pt>
                <c:pt idx="11">
                  <c:v>5079</c:v>
                </c:pt>
                <c:pt idx="14">
                  <c:v>6065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5706</c:v>
                </c:pt>
                <c:pt idx="3">
                  <c:v>5656</c:v>
                </c:pt>
                <c:pt idx="6">
                  <c:v>5536</c:v>
                </c:pt>
                <c:pt idx="9">
                  <c:v>5402</c:v>
                </c:pt>
                <c:pt idx="12">
                  <c:v>5300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2396</c:v>
                </c:pt>
                <c:pt idx="3">
                  <c:v>2234</c:v>
                </c:pt>
                <c:pt idx="6">
                  <c:v>1962</c:v>
                </c:pt>
                <c:pt idx="9">
                  <c:v>1793</c:v>
                </c:pt>
                <c:pt idx="12">
                  <c:v>1663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6220</c:v>
                </c:pt>
                <c:pt idx="3">
                  <c:v>4653</c:v>
                </c:pt>
                <c:pt idx="6">
                  <c:v>4691</c:v>
                </c:pt>
                <c:pt idx="9">
                  <c:v>4576</c:v>
                </c:pt>
                <c:pt idx="12">
                  <c:v>4345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377</c:v>
                </c:pt>
                <c:pt idx="3">
                  <c:v>314</c:v>
                </c:pt>
                <c:pt idx="6">
                  <c:v>251</c:v>
                </c:pt>
                <c:pt idx="9">
                  <c:v>188</c:v>
                </c:pt>
                <c:pt idx="12">
                  <c:v>126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27964</c:v>
                </c:pt>
                <c:pt idx="3">
                  <c:v>30957</c:v>
                </c:pt>
                <c:pt idx="6">
                  <c:v>31434</c:v>
                </c:pt>
                <c:pt idx="9">
                  <c:v>32399</c:v>
                </c:pt>
                <c:pt idx="12">
                  <c:v>35883</c:v>
                </c:pt>
              </c:numCache>
            </c:numRef>
          </c:val>
        </c:ser>
        <c:dLbls>
          <c:showLegendKey val="0"/>
          <c:showVal val="0"/>
          <c:showCatName val="0"/>
          <c:showSerName val="0"/>
          <c:showPercent val="0"/>
          <c:showBubbleSize val="0"/>
        </c:dLbls>
        <c:gapWidth val="100"/>
        <c:overlap val="100"/>
        <c:axId val="214913792"/>
        <c:axId val="214915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14786</c:v>
                </c:pt>
                <c:pt idx="2">
                  <c:v>#N/A</c:v>
                </c:pt>
                <c:pt idx="3">
                  <c:v>#N/A</c:v>
                </c:pt>
                <c:pt idx="4">
                  <c:v>13734</c:v>
                </c:pt>
                <c:pt idx="5">
                  <c:v>#N/A</c:v>
                </c:pt>
                <c:pt idx="6">
                  <c:v>#N/A</c:v>
                </c:pt>
                <c:pt idx="7">
                  <c:v>12218</c:v>
                </c:pt>
                <c:pt idx="8">
                  <c:v>#N/A</c:v>
                </c:pt>
                <c:pt idx="9">
                  <c:v>#N/A</c:v>
                </c:pt>
                <c:pt idx="10">
                  <c:v>10966</c:v>
                </c:pt>
                <c:pt idx="11">
                  <c:v>#N/A</c:v>
                </c:pt>
                <c:pt idx="12">
                  <c:v>#N/A</c:v>
                </c:pt>
                <c:pt idx="13">
                  <c:v>10144</c:v>
                </c:pt>
                <c:pt idx="14">
                  <c:v>#N/A</c:v>
                </c:pt>
              </c:numCache>
            </c:numRef>
          </c:val>
          <c:smooth val="0"/>
        </c:ser>
        <c:dLbls>
          <c:showLegendKey val="0"/>
          <c:showVal val="0"/>
          <c:showCatName val="0"/>
          <c:showSerName val="0"/>
          <c:showPercent val="0"/>
          <c:showBubbleSize val="0"/>
        </c:dLbls>
        <c:marker val="1"/>
        <c:smooth val="0"/>
        <c:axId val="214913792"/>
        <c:axId val="214915712"/>
      </c:lineChart>
      <c:catAx>
        <c:axId val="21491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4915712"/>
        <c:crosses val="autoZero"/>
        <c:auto val="1"/>
        <c:lblAlgn val="ctr"/>
        <c:lblOffset val="100"/>
        <c:tickLblSkip val="1"/>
        <c:tickMarkSkip val="1"/>
        <c:noMultiLvlLbl val="0"/>
      </c:catAx>
      <c:valAx>
        <c:axId val="214915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91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三重県志摩市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54,908
54,640
179.73
30,687,331
29,911,556
749,365
16,631,984
34,449,743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72.8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産業構造上税基盤が脆弱なことに加え、生産年齢人口の減少や厳しい経済状況の長期化</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により低い水準で推移しており、類似団体及び全国市町村の平均を下回っている。</a:t>
          </a:r>
        </a:p>
        <a:p>
          <a:r>
            <a:rPr lang="ja-JP" altLang="ja-JP" sz="1100">
              <a:solidFill>
                <a:schemeClr val="dk1"/>
              </a:solidFill>
              <a:latin typeface="+mn-lt"/>
              <a:ea typeface="+mn-ea"/>
              <a:cs typeface="+mn-cs"/>
            </a:rPr>
            <a:t>定員管理の適正化、物件費の抑制などに歳出の削減に努めるとともに、地方税の徴収強化等の取組みにより歳入を確保し、財政基盤の強化に努める。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85725</xdr:rowOff>
    </xdr:from>
    <xdr:to>
      <xdr:col>7</xdr:col>
      <xdr:colOff>152400</xdr:colOff>
      <xdr:row>42</xdr:row>
      <xdr:rowOff>105833</xdr:rowOff>
    </xdr:to>
    <xdr:cxnSp macro="">
      <xdr:nvCxnSpPr>
        <xdr:cNvPr id="68" name="直線コネクタ 67"/>
        <xdr:cNvCxnSpPr/>
      </xdr:nvCxnSpPr>
      <xdr:spPr>
        <a:xfrm>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45508</xdr:rowOff>
    </xdr:from>
    <xdr:to>
      <xdr:col>6</xdr:col>
      <xdr:colOff>0</xdr:colOff>
      <xdr:row>42</xdr:row>
      <xdr:rowOff>85725</xdr:rowOff>
    </xdr:to>
    <xdr:cxnSp macro="">
      <xdr:nvCxnSpPr>
        <xdr:cNvPr id="71" name="直線コネクタ 70"/>
        <xdr:cNvCxnSpPr/>
      </xdr:nvCxnSpPr>
      <xdr:spPr>
        <a:xfrm>
          <a:off x="3225800" y="724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5292</xdr:rowOff>
    </xdr:from>
    <xdr:to>
      <xdr:col>4</xdr:col>
      <xdr:colOff>482600</xdr:colOff>
      <xdr:row>42</xdr:row>
      <xdr:rowOff>45508</xdr:rowOff>
    </xdr:to>
    <xdr:cxnSp macro="">
      <xdr:nvCxnSpPr>
        <xdr:cNvPr id="74" name="直線コネクタ 73"/>
        <xdr:cNvCxnSpPr/>
      </xdr:nvCxnSpPr>
      <xdr:spPr>
        <a:xfrm>
          <a:off x="2336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136525</xdr:rowOff>
    </xdr:from>
    <xdr:to>
      <xdr:col>3</xdr:col>
      <xdr:colOff>279400</xdr:colOff>
      <xdr:row>42</xdr:row>
      <xdr:rowOff>5292</xdr:rowOff>
    </xdr:to>
    <xdr:cxnSp macro="">
      <xdr:nvCxnSpPr>
        <xdr:cNvPr id="77" name="直線コネクタ 76"/>
        <xdr:cNvCxnSpPr/>
      </xdr:nvCxnSpPr>
      <xdr:spPr>
        <a:xfrm>
          <a:off x="1447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8"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34925</xdr:rowOff>
    </xdr:from>
    <xdr:to>
      <xdr:col>6</xdr:col>
      <xdr:colOff>50800</xdr:colOff>
      <xdr:row>42</xdr:row>
      <xdr:rowOff>136525</xdr:rowOff>
    </xdr:to>
    <xdr:sp macro="" textlink="">
      <xdr:nvSpPr>
        <xdr:cNvPr id="89" name="円/楕円 88"/>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90" name="テキスト ボックス 89"/>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166158</xdr:rowOff>
    </xdr:from>
    <xdr:to>
      <xdr:col>4</xdr:col>
      <xdr:colOff>533400</xdr:colOff>
      <xdr:row>42</xdr:row>
      <xdr:rowOff>96308</xdr:rowOff>
    </xdr:to>
    <xdr:sp macro="" textlink="">
      <xdr:nvSpPr>
        <xdr:cNvPr id="91" name="円/楕円 90"/>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81085</xdr:rowOff>
    </xdr:from>
    <xdr:ext cx="762000" cy="259045"/>
    <xdr:sp macro="" textlink="">
      <xdr:nvSpPr>
        <xdr:cNvPr id="92" name="テキスト ボックス 91"/>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125942</xdr:rowOff>
    </xdr:from>
    <xdr:to>
      <xdr:col>3</xdr:col>
      <xdr:colOff>330200</xdr:colOff>
      <xdr:row>42</xdr:row>
      <xdr:rowOff>56092</xdr:rowOff>
    </xdr:to>
    <xdr:sp macro="" textlink="">
      <xdr:nvSpPr>
        <xdr:cNvPr id="93" name="円/楕円 92"/>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40869</xdr:rowOff>
    </xdr:from>
    <xdr:ext cx="762000" cy="259045"/>
    <xdr:sp macro="" textlink="">
      <xdr:nvSpPr>
        <xdr:cNvPr id="94" name="テキスト ボックス 93"/>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95" name="円/楕円 94"/>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652</xdr:rowOff>
    </xdr:from>
    <xdr:ext cx="762000" cy="259045"/>
    <xdr:sp macro="" textlink="">
      <xdr:nvSpPr>
        <xdr:cNvPr id="96" name="テキスト ボックス 95"/>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前年度と比較して１．０％減少し、類似団体平均を若干下回った。数値改善の要因としては、歳入面では地方税収入額が増となり、歳出面では給与減額支給措置により人件費が減となったことがあげられる。臨時財政対策債に関しては後年度の公債費負担を考慮して借入を抑制しており、仮に臨時財政対策債発行可能額の全額を借入したとすると８７．０％となり、対前年で３．２％の減少となっていたことになる。</a:t>
          </a:r>
        </a:p>
        <a:p>
          <a:r>
            <a:rPr lang="ja-JP" altLang="ja-JP" sz="1100">
              <a:solidFill>
                <a:schemeClr val="dk1"/>
              </a:solidFill>
              <a:latin typeface="+mn-lt"/>
              <a:ea typeface="+mn-ea"/>
              <a:cs typeface="+mn-cs"/>
            </a:rPr>
            <a:t>今後も施設の統廃合等を計画的に実施することから、合併特例債の借入により公債費の増加が見込まれるが、施設統廃合等による人件費、物件費の削減を図ることで全体的な歳出の増加を抑えていく。 </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132927</xdr:rowOff>
    </xdr:from>
    <xdr:to>
      <xdr:col>7</xdr:col>
      <xdr:colOff>152400</xdr:colOff>
      <xdr:row>63</xdr:row>
      <xdr:rowOff>1694</xdr:rowOff>
    </xdr:to>
    <xdr:cxnSp macro="">
      <xdr:nvCxnSpPr>
        <xdr:cNvPr id="131" name="直線コネクタ 130"/>
        <xdr:cNvCxnSpPr/>
      </xdr:nvCxnSpPr>
      <xdr:spPr>
        <a:xfrm flipV="1">
          <a:off x="4114800" y="1076282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100754</xdr:rowOff>
    </xdr:from>
    <xdr:to>
      <xdr:col>6</xdr:col>
      <xdr:colOff>0</xdr:colOff>
      <xdr:row>63</xdr:row>
      <xdr:rowOff>1694</xdr:rowOff>
    </xdr:to>
    <xdr:cxnSp macro="">
      <xdr:nvCxnSpPr>
        <xdr:cNvPr id="134" name="直線コネクタ 133"/>
        <xdr:cNvCxnSpPr/>
      </xdr:nvCxnSpPr>
      <xdr:spPr>
        <a:xfrm>
          <a:off x="3225800" y="107306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212</xdr:rowOff>
    </xdr:from>
    <xdr:to>
      <xdr:col>4</xdr:col>
      <xdr:colOff>482600</xdr:colOff>
      <xdr:row>62</xdr:row>
      <xdr:rowOff>100754</xdr:rowOff>
    </xdr:to>
    <xdr:cxnSp macro="">
      <xdr:nvCxnSpPr>
        <xdr:cNvPr id="137" name="直線コネクタ 136"/>
        <xdr:cNvCxnSpPr/>
      </xdr:nvCxnSpPr>
      <xdr:spPr>
        <a:xfrm>
          <a:off x="2336800" y="10630112"/>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212</xdr:rowOff>
    </xdr:from>
    <xdr:to>
      <xdr:col>3</xdr:col>
      <xdr:colOff>279400</xdr:colOff>
      <xdr:row>62</xdr:row>
      <xdr:rowOff>112819</xdr:rowOff>
    </xdr:to>
    <xdr:cxnSp macro="">
      <xdr:nvCxnSpPr>
        <xdr:cNvPr id="140" name="直線コネクタ 139"/>
        <xdr:cNvCxnSpPr/>
      </xdr:nvCxnSpPr>
      <xdr:spPr>
        <a:xfrm flipV="1">
          <a:off x="1447800" y="10630112"/>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2" name="テキスト ボックス 141"/>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82127</xdr:rowOff>
    </xdr:from>
    <xdr:to>
      <xdr:col>7</xdr:col>
      <xdr:colOff>203200</xdr:colOff>
      <xdr:row>63</xdr:row>
      <xdr:rowOff>12277</xdr:rowOff>
    </xdr:to>
    <xdr:sp macro="" textlink="">
      <xdr:nvSpPr>
        <xdr:cNvPr id="150" name="円/楕円 149"/>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98654</xdr:rowOff>
    </xdr:from>
    <xdr:ext cx="762000" cy="259045"/>
    <xdr:sp macro="" textlink="">
      <xdr:nvSpPr>
        <xdr:cNvPr id="151" name="財政構造の弾力性該当値テキスト"/>
        <xdr:cNvSpPr txBox="1"/>
      </xdr:nvSpPr>
      <xdr:spPr>
        <a:xfrm>
          <a:off x="50419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122344</xdr:rowOff>
    </xdr:from>
    <xdr:to>
      <xdr:col>6</xdr:col>
      <xdr:colOff>50800</xdr:colOff>
      <xdr:row>63</xdr:row>
      <xdr:rowOff>52494</xdr:rowOff>
    </xdr:to>
    <xdr:sp macro="" textlink="">
      <xdr:nvSpPr>
        <xdr:cNvPr id="152" name="円/楕円 151"/>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53" name="テキスト ボックス 152"/>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49954</xdr:rowOff>
    </xdr:from>
    <xdr:to>
      <xdr:col>4</xdr:col>
      <xdr:colOff>533400</xdr:colOff>
      <xdr:row>62</xdr:row>
      <xdr:rowOff>151554</xdr:rowOff>
    </xdr:to>
    <xdr:sp macro="" textlink="">
      <xdr:nvSpPr>
        <xdr:cNvPr id="154" name="円/楕円 153"/>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161731</xdr:rowOff>
    </xdr:from>
    <xdr:ext cx="762000" cy="259045"/>
    <xdr:sp macro="" textlink="">
      <xdr:nvSpPr>
        <xdr:cNvPr id="155" name="テキスト ボックス 154"/>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120862</xdr:rowOff>
    </xdr:from>
    <xdr:to>
      <xdr:col>3</xdr:col>
      <xdr:colOff>330200</xdr:colOff>
      <xdr:row>62</xdr:row>
      <xdr:rowOff>51012</xdr:rowOff>
    </xdr:to>
    <xdr:sp macro="" textlink="">
      <xdr:nvSpPr>
        <xdr:cNvPr id="156" name="円/楕円 155"/>
        <xdr:cNvSpPr/>
      </xdr:nvSpPr>
      <xdr:spPr>
        <a:xfrm>
          <a:off x="2286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61189</xdr:rowOff>
    </xdr:from>
    <xdr:ext cx="762000" cy="259045"/>
    <xdr:sp macro="" textlink="">
      <xdr:nvSpPr>
        <xdr:cNvPr id="157" name="テキスト ボックス 156"/>
        <xdr:cNvSpPr txBox="1"/>
      </xdr:nvSpPr>
      <xdr:spPr>
        <a:xfrm>
          <a:off x="1955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62019</xdr:rowOff>
    </xdr:from>
    <xdr:to>
      <xdr:col>2</xdr:col>
      <xdr:colOff>127000</xdr:colOff>
      <xdr:row>62</xdr:row>
      <xdr:rowOff>163619</xdr:rowOff>
    </xdr:to>
    <xdr:sp macro="" textlink="">
      <xdr:nvSpPr>
        <xdr:cNvPr id="158" name="円/楕円 157"/>
        <xdr:cNvSpPr/>
      </xdr:nvSpPr>
      <xdr:spPr>
        <a:xfrm>
          <a:off x="1397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2346</xdr:rowOff>
    </xdr:from>
    <xdr:ext cx="762000" cy="259045"/>
    <xdr:sp macro="" textlink="">
      <xdr:nvSpPr>
        <xdr:cNvPr id="159" name="テキスト ボックス 158"/>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[133,792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118,268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類似団体平均を上回っている。類似団体平均との差額については人件費が要因と考えられるが、学校給食センターにおける配送・回収業務を委託したことなどにより若干の改善がみられる。引き続き民間でも実施可能な部分については委託を行うことで人件費の削減に努める。物件費については施設の統廃合等により経常的な経費の抑制に引き続き努める。 </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86364</xdr:rowOff>
    </xdr:from>
    <xdr:to>
      <xdr:col>7</xdr:col>
      <xdr:colOff>152400</xdr:colOff>
      <xdr:row>81</xdr:row>
      <xdr:rowOff>94655</xdr:rowOff>
    </xdr:to>
    <xdr:cxnSp macro="">
      <xdr:nvCxnSpPr>
        <xdr:cNvPr id="195" name="直線コネクタ 194"/>
        <xdr:cNvCxnSpPr/>
      </xdr:nvCxnSpPr>
      <xdr:spPr>
        <a:xfrm flipV="1">
          <a:off x="4114800" y="13973814"/>
          <a:ext cx="8382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94655</xdr:rowOff>
    </xdr:from>
    <xdr:to>
      <xdr:col>6</xdr:col>
      <xdr:colOff>0</xdr:colOff>
      <xdr:row>81</xdr:row>
      <xdr:rowOff>105186</xdr:rowOff>
    </xdr:to>
    <xdr:cxnSp macro="">
      <xdr:nvCxnSpPr>
        <xdr:cNvPr id="198" name="直線コネクタ 197"/>
        <xdr:cNvCxnSpPr/>
      </xdr:nvCxnSpPr>
      <xdr:spPr>
        <a:xfrm flipV="1">
          <a:off x="3225800" y="13982105"/>
          <a:ext cx="8890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92619</xdr:rowOff>
    </xdr:from>
    <xdr:to>
      <xdr:col>4</xdr:col>
      <xdr:colOff>482600</xdr:colOff>
      <xdr:row>81</xdr:row>
      <xdr:rowOff>105186</xdr:rowOff>
    </xdr:to>
    <xdr:cxnSp macro="">
      <xdr:nvCxnSpPr>
        <xdr:cNvPr id="201" name="直線コネクタ 200"/>
        <xdr:cNvCxnSpPr/>
      </xdr:nvCxnSpPr>
      <xdr:spPr>
        <a:xfrm>
          <a:off x="2336800" y="13980069"/>
          <a:ext cx="889000" cy="1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89084</xdr:rowOff>
    </xdr:from>
    <xdr:to>
      <xdr:col>3</xdr:col>
      <xdr:colOff>279400</xdr:colOff>
      <xdr:row>81</xdr:row>
      <xdr:rowOff>92619</xdr:rowOff>
    </xdr:to>
    <xdr:cxnSp macro="">
      <xdr:nvCxnSpPr>
        <xdr:cNvPr id="204" name="直線コネクタ 203"/>
        <xdr:cNvCxnSpPr/>
      </xdr:nvCxnSpPr>
      <xdr:spPr>
        <a:xfrm>
          <a:off x="1447800" y="13976534"/>
          <a:ext cx="889000" cy="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119753</xdr:rowOff>
    </xdr:from>
    <xdr:ext cx="762000" cy="259045"/>
    <xdr:sp macro="" textlink="">
      <xdr:nvSpPr>
        <xdr:cNvPr id="206" name="テキスト ボックス 205"/>
        <xdr:cNvSpPr txBox="1"/>
      </xdr:nvSpPr>
      <xdr:spPr>
        <a:xfrm>
          <a:off x="1955800" y="136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120321</xdr:rowOff>
    </xdr:from>
    <xdr:ext cx="762000" cy="259045"/>
    <xdr:sp macro="" textlink="">
      <xdr:nvSpPr>
        <xdr:cNvPr id="208" name="テキスト ボックス 207"/>
        <xdr:cNvSpPr txBox="1"/>
      </xdr:nvSpPr>
      <xdr:spPr>
        <a:xfrm>
          <a:off x="1066800" y="136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35564</xdr:rowOff>
    </xdr:from>
    <xdr:to>
      <xdr:col>7</xdr:col>
      <xdr:colOff>203200</xdr:colOff>
      <xdr:row>81</xdr:row>
      <xdr:rowOff>137164</xdr:rowOff>
    </xdr:to>
    <xdr:sp macro="" textlink="">
      <xdr:nvSpPr>
        <xdr:cNvPr id="214" name="円/楕円 213"/>
        <xdr:cNvSpPr/>
      </xdr:nvSpPr>
      <xdr:spPr>
        <a:xfrm>
          <a:off x="4902200" y="1392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83841</xdr:rowOff>
    </xdr:from>
    <xdr:ext cx="762000" cy="259045"/>
    <xdr:sp macro="" textlink="">
      <xdr:nvSpPr>
        <xdr:cNvPr id="215" name="人件費・物件費等の状況該当値テキスト"/>
        <xdr:cNvSpPr txBox="1"/>
      </xdr:nvSpPr>
      <xdr:spPr>
        <a:xfrm>
          <a:off x="5041900" y="1397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133,792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43855</xdr:rowOff>
    </xdr:from>
    <xdr:to>
      <xdr:col>6</xdr:col>
      <xdr:colOff>50800</xdr:colOff>
      <xdr:row>81</xdr:row>
      <xdr:rowOff>145455</xdr:rowOff>
    </xdr:to>
    <xdr:sp macro="" textlink="">
      <xdr:nvSpPr>
        <xdr:cNvPr id="216" name="円/楕円 215"/>
        <xdr:cNvSpPr/>
      </xdr:nvSpPr>
      <xdr:spPr>
        <a:xfrm>
          <a:off x="4064000" y="139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130232</xdr:rowOff>
    </xdr:from>
    <xdr:ext cx="736600" cy="259045"/>
    <xdr:sp macro="" textlink="">
      <xdr:nvSpPr>
        <xdr:cNvPr id="217" name="テキスト ボックス 216"/>
        <xdr:cNvSpPr txBox="1"/>
      </xdr:nvSpPr>
      <xdr:spPr>
        <a:xfrm>
          <a:off x="3733800" y="14017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138,602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54386</xdr:rowOff>
    </xdr:from>
    <xdr:to>
      <xdr:col>4</xdr:col>
      <xdr:colOff>533400</xdr:colOff>
      <xdr:row>81</xdr:row>
      <xdr:rowOff>155986</xdr:rowOff>
    </xdr:to>
    <xdr:sp macro="" textlink="">
      <xdr:nvSpPr>
        <xdr:cNvPr id="218" name="円/楕円 217"/>
        <xdr:cNvSpPr/>
      </xdr:nvSpPr>
      <xdr:spPr>
        <a:xfrm>
          <a:off x="3175000" y="1394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140763</xdr:rowOff>
    </xdr:from>
    <xdr:ext cx="762000" cy="259045"/>
    <xdr:sp macro="" textlink="">
      <xdr:nvSpPr>
        <xdr:cNvPr id="219" name="テキスト ボックス 218"/>
        <xdr:cNvSpPr txBox="1"/>
      </xdr:nvSpPr>
      <xdr:spPr>
        <a:xfrm>
          <a:off x="2844800" y="1402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144,712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41819</xdr:rowOff>
    </xdr:from>
    <xdr:to>
      <xdr:col>3</xdr:col>
      <xdr:colOff>330200</xdr:colOff>
      <xdr:row>81</xdr:row>
      <xdr:rowOff>143419</xdr:rowOff>
    </xdr:to>
    <xdr:sp macro="" textlink="">
      <xdr:nvSpPr>
        <xdr:cNvPr id="220" name="円/楕円 219"/>
        <xdr:cNvSpPr/>
      </xdr:nvSpPr>
      <xdr:spPr>
        <a:xfrm>
          <a:off x="2286000" y="1392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128196</xdr:rowOff>
    </xdr:from>
    <xdr:ext cx="762000" cy="259045"/>
    <xdr:sp macro="" textlink="">
      <xdr:nvSpPr>
        <xdr:cNvPr id="221" name="テキスト ボックス 220"/>
        <xdr:cNvSpPr txBox="1"/>
      </xdr:nvSpPr>
      <xdr:spPr>
        <a:xfrm>
          <a:off x="1955800" y="1401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137,421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38284</xdr:rowOff>
    </xdr:from>
    <xdr:to>
      <xdr:col>2</xdr:col>
      <xdr:colOff>127000</xdr:colOff>
      <xdr:row>81</xdr:row>
      <xdr:rowOff>139884</xdr:rowOff>
    </xdr:to>
    <xdr:sp macro="" textlink="">
      <xdr:nvSpPr>
        <xdr:cNvPr id="222" name="円/楕円 221"/>
        <xdr:cNvSpPr/>
      </xdr:nvSpPr>
      <xdr:spPr>
        <a:xfrm>
          <a:off x="1397000" y="139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124661</xdr:rowOff>
    </xdr:from>
    <xdr:ext cx="762000" cy="259045"/>
    <xdr:sp macro="" textlink="">
      <xdr:nvSpPr>
        <xdr:cNvPr id="223" name="テキスト ボックス 222"/>
        <xdr:cNvSpPr txBox="1"/>
      </xdr:nvSpPr>
      <xdr:spPr>
        <a:xfrm>
          <a:off x="1066800" y="1401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平成２６年３月をもって国家公務員の給与改定・臨時特例法による給与減額措置が終了したことにより大幅に減少している。</a:t>
          </a:r>
          <a:r>
            <a:rPr lang="ja-JP" altLang="en-US" sz="1100">
              <a:solidFill>
                <a:schemeClr val="dk1"/>
              </a:solidFill>
              <a:latin typeface="+mn-lt"/>
              <a:ea typeface="+mn-ea"/>
              <a:cs typeface="+mn-cs"/>
            </a:rPr>
            <a:t>また</a:t>
          </a:r>
          <a:r>
            <a:rPr lang="ja-JP" altLang="ja-JP" sz="1100">
              <a:solidFill>
                <a:schemeClr val="dk1"/>
              </a:solidFill>
              <a:latin typeface="+mn-lt"/>
              <a:ea typeface="+mn-ea"/>
              <a:cs typeface="+mn-cs"/>
            </a:rPr>
            <a:t>前年の国家公務員の給与改定・臨時特例法による給与減額措置がないとした場合の参考値９６．８との比較においても０．１ポイントの減少となっている。類似団体及び全国市平均との比較においては２．０ポイント前後下回っている。今後も国の基準に準じて、給与制度及び給与水準の適正化に努める。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168487</xdr:rowOff>
    </xdr:from>
    <xdr:to>
      <xdr:col>24</xdr:col>
      <xdr:colOff>558800</xdr:colOff>
      <xdr:row>89</xdr:row>
      <xdr:rowOff>134196</xdr:rowOff>
    </xdr:to>
    <xdr:cxnSp macro="">
      <xdr:nvCxnSpPr>
        <xdr:cNvPr id="257" name="直線コネクタ 256"/>
        <xdr:cNvCxnSpPr/>
      </xdr:nvCxnSpPr>
      <xdr:spPr>
        <a:xfrm flipV="1">
          <a:off x="16179800" y="14741737"/>
          <a:ext cx="8382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134196</xdr:rowOff>
    </xdr:from>
    <xdr:to>
      <xdr:col>23</xdr:col>
      <xdr:colOff>406400</xdr:colOff>
      <xdr:row>90</xdr:row>
      <xdr:rowOff>35137</xdr:rowOff>
    </xdr:to>
    <xdr:cxnSp macro="">
      <xdr:nvCxnSpPr>
        <xdr:cNvPr id="260" name="直線コネクタ 259"/>
        <xdr:cNvCxnSpPr/>
      </xdr:nvCxnSpPr>
      <xdr:spPr>
        <a:xfrm flipV="1">
          <a:off x="15290800" y="153932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61384</xdr:rowOff>
    </xdr:from>
    <xdr:to>
      <xdr:col>22</xdr:col>
      <xdr:colOff>203200</xdr:colOff>
      <xdr:row>90</xdr:row>
      <xdr:rowOff>35137</xdr:rowOff>
    </xdr:to>
    <xdr:cxnSp macro="">
      <xdr:nvCxnSpPr>
        <xdr:cNvPr id="263" name="直線コネクタ 262"/>
        <xdr:cNvCxnSpPr/>
      </xdr:nvCxnSpPr>
      <xdr:spPr>
        <a:xfrm>
          <a:off x="14401800" y="14806084"/>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29211</xdr:rowOff>
    </xdr:from>
    <xdr:to>
      <xdr:col>21</xdr:col>
      <xdr:colOff>0</xdr:colOff>
      <xdr:row>86</xdr:row>
      <xdr:rowOff>61384</xdr:rowOff>
    </xdr:to>
    <xdr:cxnSp macro="">
      <xdr:nvCxnSpPr>
        <xdr:cNvPr id="266" name="直線コネクタ 265"/>
        <xdr:cNvCxnSpPr/>
      </xdr:nvCxnSpPr>
      <xdr:spPr>
        <a:xfrm>
          <a:off x="13512800" y="1477391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76" name="円/楕円 275"/>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134214</xdr:rowOff>
    </xdr:from>
    <xdr:ext cx="762000" cy="259045"/>
    <xdr:sp macro="" textlink="">
      <xdr:nvSpPr>
        <xdr:cNvPr id="277" name="給与水準   （国との比較）該当値テキスト"/>
        <xdr:cNvSpPr txBox="1"/>
      </xdr:nvSpPr>
      <xdr:spPr>
        <a:xfrm>
          <a:off x="171069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83396</xdr:rowOff>
    </xdr:from>
    <xdr:to>
      <xdr:col>23</xdr:col>
      <xdr:colOff>457200</xdr:colOff>
      <xdr:row>90</xdr:row>
      <xdr:rowOff>13546</xdr:rowOff>
    </xdr:to>
    <xdr:sp macro="" textlink="">
      <xdr:nvSpPr>
        <xdr:cNvPr id="278" name="円/楕円 277"/>
        <xdr:cNvSpPr/>
      </xdr:nvSpPr>
      <xdr:spPr>
        <a:xfrm>
          <a:off x="16129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23723</xdr:rowOff>
    </xdr:from>
    <xdr:ext cx="736600" cy="259045"/>
    <xdr:sp macro="" textlink="">
      <xdr:nvSpPr>
        <xdr:cNvPr id="279" name="テキスト ボックス 278"/>
        <xdr:cNvSpPr txBox="1"/>
      </xdr:nvSpPr>
      <xdr:spPr>
        <a:xfrm>
          <a:off x="15798800" y="1511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155787</xdr:rowOff>
    </xdr:from>
    <xdr:to>
      <xdr:col>22</xdr:col>
      <xdr:colOff>254000</xdr:colOff>
      <xdr:row>90</xdr:row>
      <xdr:rowOff>85937</xdr:rowOff>
    </xdr:to>
    <xdr:sp macro="" textlink="">
      <xdr:nvSpPr>
        <xdr:cNvPr id="280" name="円/楕円 279"/>
        <xdr:cNvSpPr/>
      </xdr:nvSpPr>
      <xdr:spPr>
        <a:xfrm>
          <a:off x="15240000" y="154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96114</xdr:rowOff>
    </xdr:from>
    <xdr:ext cx="762000" cy="259045"/>
    <xdr:sp macro="" textlink="">
      <xdr:nvSpPr>
        <xdr:cNvPr id="281" name="テキスト ボックス 280"/>
        <xdr:cNvSpPr txBox="1"/>
      </xdr:nvSpPr>
      <xdr:spPr>
        <a:xfrm>
          <a:off x="14909800" y="1518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10584</xdr:rowOff>
    </xdr:from>
    <xdr:to>
      <xdr:col>21</xdr:col>
      <xdr:colOff>50800</xdr:colOff>
      <xdr:row>86</xdr:row>
      <xdr:rowOff>112184</xdr:rowOff>
    </xdr:to>
    <xdr:sp macro="" textlink="">
      <xdr:nvSpPr>
        <xdr:cNvPr id="282" name="円/楕円 281"/>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122361</xdr:rowOff>
    </xdr:from>
    <xdr:ext cx="762000" cy="259045"/>
    <xdr:sp macro="" textlink="">
      <xdr:nvSpPr>
        <xdr:cNvPr id="283" name="テキスト ボックス 282"/>
        <xdr:cNvSpPr txBox="1"/>
      </xdr:nvSpPr>
      <xdr:spPr>
        <a:xfrm>
          <a:off x="14020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149861</xdr:rowOff>
    </xdr:from>
    <xdr:to>
      <xdr:col>19</xdr:col>
      <xdr:colOff>533400</xdr:colOff>
      <xdr:row>86</xdr:row>
      <xdr:rowOff>80011</xdr:rowOff>
    </xdr:to>
    <xdr:sp macro="" textlink="">
      <xdr:nvSpPr>
        <xdr:cNvPr id="284" name="円/楕円 283"/>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90188</xdr:rowOff>
    </xdr:from>
    <xdr:ext cx="762000" cy="259045"/>
    <xdr:sp macro="" textlink="">
      <xdr:nvSpPr>
        <xdr:cNvPr id="285" name="テキスト ボックス 284"/>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毎年改善傾向にあるものの、依然として類似団体及び全国平均を大きく上回っている。 </a:t>
          </a:r>
        </a:p>
        <a:p>
          <a:r>
            <a:rPr lang="ja-JP" altLang="ja-JP" sz="1100">
              <a:solidFill>
                <a:schemeClr val="dk1"/>
              </a:solidFill>
              <a:latin typeface="+mn-lt"/>
              <a:ea typeface="+mn-ea"/>
              <a:cs typeface="+mn-cs"/>
            </a:rPr>
            <a:t>これまでも定員適正化計画に基づき計画的な職員数の削減を実施してきたが、今後は支所業務のあり方を含めた行政組織機構の見直しなど、新たな定員適正化計画の策定により、さらなる職員数の削減を図っていく。</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146715</xdr:rowOff>
    </xdr:from>
    <xdr:to>
      <xdr:col>24</xdr:col>
      <xdr:colOff>558800</xdr:colOff>
      <xdr:row>63</xdr:row>
      <xdr:rowOff>8588</xdr:rowOff>
    </xdr:to>
    <xdr:cxnSp macro="">
      <xdr:nvCxnSpPr>
        <xdr:cNvPr id="322" name="直線コネクタ 321"/>
        <xdr:cNvCxnSpPr/>
      </xdr:nvCxnSpPr>
      <xdr:spPr>
        <a:xfrm flipV="1">
          <a:off x="16179800" y="10776615"/>
          <a:ext cx="8382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3"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8588</xdr:rowOff>
    </xdr:from>
    <xdr:to>
      <xdr:col>23</xdr:col>
      <xdr:colOff>406400</xdr:colOff>
      <xdr:row>63</xdr:row>
      <xdr:rowOff>46506</xdr:rowOff>
    </xdr:to>
    <xdr:cxnSp macro="">
      <xdr:nvCxnSpPr>
        <xdr:cNvPr id="325" name="直線コネクタ 324"/>
        <xdr:cNvCxnSpPr/>
      </xdr:nvCxnSpPr>
      <xdr:spPr>
        <a:xfrm flipV="1">
          <a:off x="15290800" y="10809938"/>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7" name="テキスト ボックス 326"/>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46506</xdr:rowOff>
    </xdr:from>
    <xdr:to>
      <xdr:col>22</xdr:col>
      <xdr:colOff>203200</xdr:colOff>
      <xdr:row>63</xdr:row>
      <xdr:rowOff>67189</xdr:rowOff>
    </xdr:to>
    <xdr:cxnSp macro="">
      <xdr:nvCxnSpPr>
        <xdr:cNvPr id="328" name="直線コネクタ 327"/>
        <xdr:cNvCxnSpPr/>
      </xdr:nvCxnSpPr>
      <xdr:spPr>
        <a:xfrm flipV="1">
          <a:off x="14401800" y="1084785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0" name="テキスト ボックス 329"/>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67189</xdr:rowOff>
    </xdr:from>
    <xdr:to>
      <xdr:col>21</xdr:col>
      <xdr:colOff>0</xdr:colOff>
      <xdr:row>63</xdr:row>
      <xdr:rowOff>68338</xdr:rowOff>
    </xdr:to>
    <xdr:cxnSp macro="">
      <xdr:nvCxnSpPr>
        <xdr:cNvPr id="331" name="直線コネクタ 330"/>
        <xdr:cNvCxnSpPr/>
      </xdr:nvCxnSpPr>
      <xdr:spPr>
        <a:xfrm flipV="1">
          <a:off x="13512800" y="1086853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3" name="テキスト ボックス 332"/>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5" name="テキスト ボックス 334"/>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95915</xdr:rowOff>
    </xdr:from>
    <xdr:to>
      <xdr:col>24</xdr:col>
      <xdr:colOff>609600</xdr:colOff>
      <xdr:row>63</xdr:row>
      <xdr:rowOff>26065</xdr:rowOff>
    </xdr:to>
    <xdr:sp macro="" textlink="">
      <xdr:nvSpPr>
        <xdr:cNvPr id="341" name="円/楕円 340"/>
        <xdr:cNvSpPr/>
      </xdr:nvSpPr>
      <xdr:spPr>
        <a:xfrm>
          <a:off x="16967200" y="107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67992</xdr:rowOff>
    </xdr:from>
    <xdr:ext cx="762000" cy="259045"/>
    <xdr:sp macro="" textlink="">
      <xdr:nvSpPr>
        <xdr:cNvPr id="342" name="定員管理の状況該当値テキスト"/>
        <xdr:cNvSpPr txBox="1"/>
      </xdr:nvSpPr>
      <xdr:spPr>
        <a:xfrm>
          <a:off x="17106900" y="1069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129238</xdr:rowOff>
    </xdr:from>
    <xdr:to>
      <xdr:col>23</xdr:col>
      <xdr:colOff>457200</xdr:colOff>
      <xdr:row>63</xdr:row>
      <xdr:rowOff>59388</xdr:rowOff>
    </xdr:to>
    <xdr:sp macro="" textlink="">
      <xdr:nvSpPr>
        <xdr:cNvPr id="343" name="円/楕円 342"/>
        <xdr:cNvSpPr/>
      </xdr:nvSpPr>
      <xdr:spPr>
        <a:xfrm>
          <a:off x="16129000" y="107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44165</xdr:rowOff>
    </xdr:from>
    <xdr:ext cx="736600" cy="259045"/>
    <xdr:sp macro="" textlink="">
      <xdr:nvSpPr>
        <xdr:cNvPr id="344" name="テキスト ボックス 343"/>
        <xdr:cNvSpPr txBox="1"/>
      </xdr:nvSpPr>
      <xdr:spPr>
        <a:xfrm>
          <a:off x="15798800" y="1084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167156</xdr:rowOff>
    </xdr:from>
    <xdr:to>
      <xdr:col>22</xdr:col>
      <xdr:colOff>254000</xdr:colOff>
      <xdr:row>63</xdr:row>
      <xdr:rowOff>97306</xdr:rowOff>
    </xdr:to>
    <xdr:sp macro="" textlink="">
      <xdr:nvSpPr>
        <xdr:cNvPr id="345" name="円/楕円 344"/>
        <xdr:cNvSpPr/>
      </xdr:nvSpPr>
      <xdr:spPr>
        <a:xfrm>
          <a:off x="15240000" y="107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82083</xdr:rowOff>
    </xdr:from>
    <xdr:ext cx="762000" cy="259045"/>
    <xdr:sp macro="" textlink="">
      <xdr:nvSpPr>
        <xdr:cNvPr id="346" name="テキスト ボックス 345"/>
        <xdr:cNvSpPr txBox="1"/>
      </xdr:nvSpPr>
      <xdr:spPr>
        <a:xfrm>
          <a:off x="14909800" y="1088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16389</xdr:rowOff>
    </xdr:from>
    <xdr:to>
      <xdr:col>21</xdr:col>
      <xdr:colOff>50800</xdr:colOff>
      <xdr:row>63</xdr:row>
      <xdr:rowOff>117989</xdr:rowOff>
    </xdr:to>
    <xdr:sp macro="" textlink="">
      <xdr:nvSpPr>
        <xdr:cNvPr id="347" name="円/楕円 346"/>
        <xdr:cNvSpPr/>
      </xdr:nvSpPr>
      <xdr:spPr>
        <a:xfrm>
          <a:off x="14351000" y="108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102766</xdr:rowOff>
    </xdr:from>
    <xdr:ext cx="762000" cy="259045"/>
    <xdr:sp macro="" textlink="">
      <xdr:nvSpPr>
        <xdr:cNvPr id="348" name="テキスト ボックス 347"/>
        <xdr:cNvSpPr txBox="1"/>
      </xdr:nvSpPr>
      <xdr:spPr>
        <a:xfrm>
          <a:off x="14020800" y="1090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17538</xdr:rowOff>
    </xdr:from>
    <xdr:to>
      <xdr:col>19</xdr:col>
      <xdr:colOff>533400</xdr:colOff>
      <xdr:row>63</xdr:row>
      <xdr:rowOff>119138</xdr:rowOff>
    </xdr:to>
    <xdr:sp macro="" textlink="">
      <xdr:nvSpPr>
        <xdr:cNvPr id="349" name="円/楕円 348"/>
        <xdr:cNvSpPr/>
      </xdr:nvSpPr>
      <xdr:spPr>
        <a:xfrm>
          <a:off x="13462000" y="108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103915</xdr:rowOff>
    </xdr:from>
    <xdr:ext cx="762000" cy="259045"/>
    <xdr:sp macro="" textlink="">
      <xdr:nvSpPr>
        <xdr:cNvPr id="350" name="テキスト ボックス 349"/>
        <xdr:cNvSpPr txBox="1"/>
      </xdr:nvSpPr>
      <xdr:spPr>
        <a:xfrm>
          <a:off x="13131800" y="1090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前年度と比較すると０．６％減少しているが、類似団体平均と比較すると１．０％上回っている。単年度数値については、元利償還金の額は増加したものの、交付税算入率の高い合併特例債が増加し、算入率の低い地方債が減少したことから実質的な公債費負担が減少したことが要因となり、前年度より０．８％程度減少している。 </a:t>
          </a:r>
        </a:p>
        <a:p>
          <a:r>
            <a:rPr lang="ja-JP" altLang="ja-JP" sz="1100">
              <a:solidFill>
                <a:schemeClr val="dk1"/>
              </a:solidFill>
              <a:latin typeface="+mn-lt"/>
              <a:ea typeface="+mn-ea"/>
              <a:cs typeface="+mn-cs"/>
            </a:rPr>
            <a:t>新市建設計画に基づき、合併特例債を活用して施設整備等を実施してきたことから、今後は普通交付税の合併算定替の段階的縮減も見据え起債発行額の抑制に努める。 </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163195</xdr:rowOff>
    </xdr:from>
    <xdr:to>
      <xdr:col>24</xdr:col>
      <xdr:colOff>558800</xdr:colOff>
      <xdr:row>41</xdr:row>
      <xdr:rowOff>27940</xdr:rowOff>
    </xdr:to>
    <xdr:cxnSp macro="">
      <xdr:nvCxnSpPr>
        <xdr:cNvPr id="380" name="直線コネクタ 379"/>
        <xdr:cNvCxnSpPr/>
      </xdr:nvCxnSpPr>
      <xdr:spPr>
        <a:xfrm flipV="1">
          <a:off x="16179800" y="70211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27940</xdr:rowOff>
    </xdr:from>
    <xdr:to>
      <xdr:col>23</xdr:col>
      <xdr:colOff>406400</xdr:colOff>
      <xdr:row>41</xdr:row>
      <xdr:rowOff>64135</xdr:rowOff>
    </xdr:to>
    <xdr:cxnSp macro="">
      <xdr:nvCxnSpPr>
        <xdr:cNvPr id="383" name="直線コネクタ 382"/>
        <xdr:cNvCxnSpPr/>
      </xdr:nvCxnSpPr>
      <xdr:spPr>
        <a:xfrm flipV="1">
          <a:off x="15290800" y="70573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64135</xdr:rowOff>
    </xdr:from>
    <xdr:to>
      <xdr:col>22</xdr:col>
      <xdr:colOff>203200</xdr:colOff>
      <xdr:row>41</xdr:row>
      <xdr:rowOff>88265</xdr:rowOff>
    </xdr:to>
    <xdr:cxnSp macro="">
      <xdr:nvCxnSpPr>
        <xdr:cNvPr id="386" name="直線コネクタ 385"/>
        <xdr:cNvCxnSpPr/>
      </xdr:nvCxnSpPr>
      <xdr:spPr>
        <a:xfrm flipV="1">
          <a:off x="14401800" y="709358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88265</xdr:rowOff>
    </xdr:from>
    <xdr:to>
      <xdr:col>21</xdr:col>
      <xdr:colOff>0</xdr:colOff>
      <xdr:row>41</xdr:row>
      <xdr:rowOff>112395</xdr:rowOff>
    </xdr:to>
    <xdr:cxnSp macro="">
      <xdr:nvCxnSpPr>
        <xdr:cNvPr id="389" name="直線コネクタ 388"/>
        <xdr:cNvCxnSpPr/>
      </xdr:nvCxnSpPr>
      <xdr:spPr>
        <a:xfrm flipV="1">
          <a:off x="13512800" y="71177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91" name="テキスト ボックス 390"/>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93" name="テキスト ボックス 392"/>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112395</xdr:rowOff>
    </xdr:from>
    <xdr:to>
      <xdr:col>24</xdr:col>
      <xdr:colOff>609600</xdr:colOff>
      <xdr:row>41</xdr:row>
      <xdr:rowOff>42545</xdr:rowOff>
    </xdr:to>
    <xdr:sp macro="" textlink="">
      <xdr:nvSpPr>
        <xdr:cNvPr id="399" name="円/楕円 398"/>
        <xdr:cNvSpPr/>
      </xdr:nvSpPr>
      <xdr:spPr>
        <a:xfrm>
          <a:off x="169672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84472</xdr:rowOff>
    </xdr:from>
    <xdr:ext cx="762000" cy="259045"/>
    <xdr:sp macro="" textlink="">
      <xdr:nvSpPr>
        <xdr:cNvPr id="400" name="公債費負担の状況該当値テキスト"/>
        <xdr:cNvSpPr txBox="1"/>
      </xdr:nvSpPr>
      <xdr:spPr>
        <a:xfrm>
          <a:off x="17106900" y="69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148590</xdr:rowOff>
    </xdr:from>
    <xdr:to>
      <xdr:col>23</xdr:col>
      <xdr:colOff>457200</xdr:colOff>
      <xdr:row>41</xdr:row>
      <xdr:rowOff>78740</xdr:rowOff>
    </xdr:to>
    <xdr:sp macro="" textlink="">
      <xdr:nvSpPr>
        <xdr:cNvPr id="401" name="円/楕円 400"/>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63517</xdr:rowOff>
    </xdr:from>
    <xdr:ext cx="736600" cy="259045"/>
    <xdr:sp macro="" textlink="">
      <xdr:nvSpPr>
        <xdr:cNvPr id="402" name="テキスト ボックス 401"/>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13335</xdr:rowOff>
    </xdr:from>
    <xdr:to>
      <xdr:col>22</xdr:col>
      <xdr:colOff>254000</xdr:colOff>
      <xdr:row>41</xdr:row>
      <xdr:rowOff>114935</xdr:rowOff>
    </xdr:to>
    <xdr:sp macro="" textlink="">
      <xdr:nvSpPr>
        <xdr:cNvPr id="403" name="円/楕円 402"/>
        <xdr:cNvSpPr/>
      </xdr:nvSpPr>
      <xdr:spPr>
        <a:xfrm>
          <a:off x="15240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99712</xdr:rowOff>
    </xdr:from>
    <xdr:ext cx="762000" cy="259045"/>
    <xdr:sp macro="" textlink="">
      <xdr:nvSpPr>
        <xdr:cNvPr id="404" name="テキスト ボックス 403"/>
        <xdr:cNvSpPr txBox="1"/>
      </xdr:nvSpPr>
      <xdr:spPr>
        <a:xfrm>
          <a:off x="14909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37465</xdr:rowOff>
    </xdr:from>
    <xdr:to>
      <xdr:col>21</xdr:col>
      <xdr:colOff>50800</xdr:colOff>
      <xdr:row>41</xdr:row>
      <xdr:rowOff>139065</xdr:rowOff>
    </xdr:to>
    <xdr:sp macro="" textlink="">
      <xdr:nvSpPr>
        <xdr:cNvPr id="405" name="円/楕円 404"/>
        <xdr:cNvSpPr/>
      </xdr:nvSpPr>
      <xdr:spPr>
        <a:xfrm>
          <a:off x="14351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149242</xdr:rowOff>
    </xdr:from>
    <xdr:ext cx="762000" cy="259045"/>
    <xdr:sp macro="" textlink="">
      <xdr:nvSpPr>
        <xdr:cNvPr id="406" name="テキスト ボックス 405"/>
        <xdr:cNvSpPr txBox="1"/>
      </xdr:nvSpPr>
      <xdr:spPr>
        <a:xfrm>
          <a:off x="14020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61595</xdr:rowOff>
    </xdr:from>
    <xdr:to>
      <xdr:col>19</xdr:col>
      <xdr:colOff>533400</xdr:colOff>
      <xdr:row>41</xdr:row>
      <xdr:rowOff>163195</xdr:rowOff>
    </xdr:to>
    <xdr:sp macro="" textlink="">
      <xdr:nvSpPr>
        <xdr:cNvPr id="407" name="円/楕円 406"/>
        <xdr:cNvSpPr/>
      </xdr:nvSpPr>
      <xdr:spPr>
        <a:xfrm>
          <a:off x="13462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1922</xdr:rowOff>
    </xdr:from>
    <xdr:ext cx="762000" cy="259045"/>
    <xdr:sp macro="" textlink="">
      <xdr:nvSpPr>
        <xdr:cNvPr id="408" name="テキスト ボックス 407"/>
        <xdr:cNvSpPr txBox="1"/>
      </xdr:nvSpPr>
      <xdr:spPr>
        <a:xfrm>
          <a:off x="13131800" y="68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前年度と比較すると６．０％減少しているが、類似団体平均を２２．５％上回っている。前年度からの減少については、地方債の現在高が増加したものの、財政調整基金の積立により充当可能基金が増加したことが要因と考えられる。類似団体平均を上回ったことについては、新市建設計画に基づき、合併特例債を活用して積極的に施設整備等を実施しているため、地方債残高が増加していることが要因と考えられる。今後も増加は見込まれるが、合併特例期間後は、起債発行の抑制に努めていく。 </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96266</xdr:rowOff>
    </xdr:from>
    <xdr:to>
      <xdr:col>24</xdr:col>
      <xdr:colOff>558800</xdr:colOff>
      <xdr:row>17</xdr:row>
      <xdr:rowOff>132461</xdr:rowOff>
    </xdr:to>
    <xdr:cxnSp macro="">
      <xdr:nvCxnSpPr>
        <xdr:cNvPr id="438" name="直線コネクタ 437"/>
        <xdr:cNvCxnSpPr/>
      </xdr:nvCxnSpPr>
      <xdr:spPr>
        <a:xfrm flipV="1">
          <a:off x="16179800" y="3010916"/>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9"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132461</xdr:rowOff>
    </xdr:from>
    <xdr:to>
      <xdr:col>23</xdr:col>
      <xdr:colOff>406400</xdr:colOff>
      <xdr:row>18</xdr:row>
      <xdr:rowOff>13494</xdr:rowOff>
    </xdr:to>
    <xdr:cxnSp macro="">
      <xdr:nvCxnSpPr>
        <xdr:cNvPr id="441" name="直線コネクタ 440"/>
        <xdr:cNvCxnSpPr/>
      </xdr:nvCxnSpPr>
      <xdr:spPr>
        <a:xfrm flipV="1">
          <a:off x="15290800" y="3047111"/>
          <a:ext cx="889000" cy="5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13494</xdr:rowOff>
    </xdr:from>
    <xdr:to>
      <xdr:col>22</xdr:col>
      <xdr:colOff>203200</xdr:colOff>
      <xdr:row>18</xdr:row>
      <xdr:rowOff>66580</xdr:rowOff>
    </xdr:to>
    <xdr:cxnSp macro="">
      <xdr:nvCxnSpPr>
        <xdr:cNvPr id="444" name="直線コネクタ 443"/>
        <xdr:cNvCxnSpPr/>
      </xdr:nvCxnSpPr>
      <xdr:spPr>
        <a:xfrm flipV="1">
          <a:off x="14401800" y="309959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66580</xdr:rowOff>
    </xdr:from>
    <xdr:to>
      <xdr:col>21</xdr:col>
      <xdr:colOff>0</xdr:colOff>
      <xdr:row>18</xdr:row>
      <xdr:rowOff>121476</xdr:rowOff>
    </xdr:to>
    <xdr:cxnSp macro="">
      <xdr:nvCxnSpPr>
        <xdr:cNvPr id="447" name="直線コネクタ 446"/>
        <xdr:cNvCxnSpPr/>
      </xdr:nvCxnSpPr>
      <xdr:spPr>
        <a:xfrm flipV="1">
          <a:off x="13512800" y="3152680"/>
          <a:ext cx="8890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49" name="テキスト ボックス 448"/>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51" name="テキスト ボックス 450"/>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45466</xdr:rowOff>
    </xdr:from>
    <xdr:to>
      <xdr:col>24</xdr:col>
      <xdr:colOff>609600</xdr:colOff>
      <xdr:row>17</xdr:row>
      <xdr:rowOff>147066</xdr:rowOff>
    </xdr:to>
    <xdr:sp macro="" textlink="">
      <xdr:nvSpPr>
        <xdr:cNvPr id="457" name="円/楕円 456"/>
        <xdr:cNvSpPr/>
      </xdr:nvSpPr>
      <xdr:spPr>
        <a:xfrm>
          <a:off x="16967200" y="296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17543</xdr:rowOff>
    </xdr:from>
    <xdr:ext cx="762000" cy="259045"/>
    <xdr:sp macro="" textlink="">
      <xdr:nvSpPr>
        <xdr:cNvPr id="458" name="将来負担の状況該当値テキスト"/>
        <xdr:cNvSpPr txBox="1"/>
      </xdr:nvSpPr>
      <xdr:spPr>
        <a:xfrm>
          <a:off x="17106900" y="293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81661</xdr:rowOff>
    </xdr:from>
    <xdr:to>
      <xdr:col>23</xdr:col>
      <xdr:colOff>457200</xdr:colOff>
      <xdr:row>18</xdr:row>
      <xdr:rowOff>11811</xdr:rowOff>
    </xdr:to>
    <xdr:sp macro="" textlink="">
      <xdr:nvSpPr>
        <xdr:cNvPr id="459" name="円/楕円 458"/>
        <xdr:cNvSpPr/>
      </xdr:nvSpPr>
      <xdr:spPr>
        <a:xfrm>
          <a:off x="16129000" y="29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168038</xdr:rowOff>
    </xdr:from>
    <xdr:ext cx="736600" cy="259045"/>
    <xdr:sp macro="" textlink="">
      <xdr:nvSpPr>
        <xdr:cNvPr id="460" name="テキスト ボックス 459"/>
        <xdr:cNvSpPr txBox="1"/>
      </xdr:nvSpPr>
      <xdr:spPr>
        <a:xfrm>
          <a:off x="15798800" y="3082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134144</xdr:rowOff>
    </xdr:from>
    <xdr:to>
      <xdr:col>22</xdr:col>
      <xdr:colOff>254000</xdr:colOff>
      <xdr:row>18</xdr:row>
      <xdr:rowOff>64294</xdr:rowOff>
    </xdr:to>
    <xdr:sp macro="" textlink="">
      <xdr:nvSpPr>
        <xdr:cNvPr id="461" name="円/楕円 460"/>
        <xdr:cNvSpPr/>
      </xdr:nvSpPr>
      <xdr:spPr>
        <a:xfrm>
          <a:off x="15240000" y="304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49071</xdr:rowOff>
    </xdr:from>
    <xdr:ext cx="762000" cy="259045"/>
    <xdr:sp macro="" textlink="">
      <xdr:nvSpPr>
        <xdr:cNvPr id="462" name="テキスト ボックス 461"/>
        <xdr:cNvSpPr txBox="1"/>
      </xdr:nvSpPr>
      <xdr:spPr>
        <a:xfrm>
          <a:off x="14909800" y="313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15780</xdr:rowOff>
    </xdr:from>
    <xdr:to>
      <xdr:col>21</xdr:col>
      <xdr:colOff>50800</xdr:colOff>
      <xdr:row>18</xdr:row>
      <xdr:rowOff>117380</xdr:rowOff>
    </xdr:to>
    <xdr:sp macro="" textlink="">
      <xdr:nvSpPr>
        <xdr:cNvPr id="463" name="円/楕円 462"/>
        <xdr:cNvSpPr/>
      </xdr:nvSpPr>
      <xdr:spPr>
        <a:xfrm>
          <a:off x="14351000" y="310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102157</xdr:rowOff>
    </xdr:from>
    <xdr:ext cx="762000" cy="259045"/>
    <xdr:sp macro="" textlink="">
      <xdr:nvSpPr>
        <xdr:cNvPr id="464" name="テキスト ボックス 463"/>
        <xdr:cNvSpPr txBox="1"/>
      </xdr:nvSpPr>
      <xdr:spPr>
        <a:xfrm>
          <a:off x="14020800" y="318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70676</xdr:rowOff>
    </xdr:from>
    <xdr:to>
      <xdr:col>19</xdr:col>
      <xdr:colOff>533400</xdr:colOff>
      <xdr:row>19</xdr:row>
      <xdr:rowOff>826</xdr:rowOff>
    </xdr:to>
    <xdr:sp macro="" textlink="">
      <xdr:nvSpPr>
        <xdr:cNvPr id="465" name="円/楕円 464"/>
        <xdr:cNvSpPr/>
      </xdr:nvSpPr>
      <xdr:spPr>
        <a:xfrm>
          <a:off x="13462000" y="31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11003</xdr:rowOff>
    </xdr:from>
    <xdr:ext cx="762000" cy="259045"/>
    <xdr:sp macro="" textlink="">
      <xdr:nvSpPr>
        <xdr:cNvPr id="466" name="テキスト ボックス 465"/>
        <xdr:cNvSpPr txBox="1"/>
      </xdr:nvSpPr>
      <xdr:spPr>
        <a:xfrm>
          <a:off x="13131800" y="29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三重県志摩市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54,908
54,640
179.73
30,687,331
29,911,556
749,365
16,631,984
34,449,743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72.8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類似団体との比較において、人件費に係る経常収支比率は同程度となっている。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しかしながら消防業務やし尿処理業務など一部事務組合等で行っているため、一部事務組合の人件費分に充てる負担金や公営企業会計の人件費に充てる繰出金といった人件費に準ずる費用を合計した場合の人口一人当たり歳出決算額は類似団体平均を大きく上回っている。 </a:t>
          </a:r>
        </a:p>
        <a:p>
          <a:r>
            <a:rPr lang="ja-JP" altLang="ja-JP" sz="1100">
              <a:solidFill>
                <a:schemeClr val="dk1"/>
              </a:solidFill>
              <a:latin typeface="+mn-lt"/>
              <a:ea typeface="+mn-ea"/>
              <a:cs typeface="+mn-cs"/>
            </a:rPr>
            <a:t>定員適正化計画に基づき職員削減を進めており、人件費は減少傾向にあるが、今後も計画に基づき、さらなる削減を進めていく。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111760</xdr:rowOff>
    </xdr:from>
    <xdr:to>
      <xdr:col>7</xdr:col>
      <xdr:colOff>15875</xdr:colOff>
      <xdr:row>37</xdr:row>
      <xdr:rowOff>62230</xdr:rowOff>
    </xdr:to>
    <xdr:cxnSp macro="">
      <xdr:nvCxnSpPr>
        <xdr:cNvPr id="65" name="直線コネクタ 64"/>
        <xdr:cNvCxnSpPr/>
      </xdr:nvCxnSpPr>
      <xdr:spPr>
        <a:xfrm flipV="1">
          <a:off x="3987800" y="62839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62230</xdr:rowOff>
    </xdr:from>
    <xdr:to>
      <xdr:col>5</xdr:col>
      <xdr:colOff>549275</xdr:colOff>
      <xdr:row>37</xdr:row>
      <xdr:rowOff>138430</xdr:rowOff>
    </xdr:to>
    <xdr:cxnSp macro="">
      <xdr:nvCxnSpPr>
        <xdr:cNvPr id="68" name="直線コネクタ 67"/>
        <xdr:cNvCxnSpPr/>
      </xdr:nvCxnSpPr>
      <xdr:spPr>
        <a:xfrm flipV="1">
          <a:off x="3098800" y="6405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123190</xdr:rowOff>
    </xdr:from>
    <xdr:to>
      <xdr:col>4</xdr:col>
      <xdr:colOff>346075</xdr:colOff>
      <xdr:row>37</xdr:row>
      <xdr:rowOff>138430</xdr:rowOff>
    </xdr:to>
    <xdr:cxnSp macro="">
      <xdr:nvCxnSpPr>
        <xdr:cNvPr id="71" name="直線コネクタ 70"/>
        <xdr:cNvCxnSpPr/>
      </xdr:nvCxnSpPr>
      <xdr:spPr>
        <a:xfrm>
          <a:off x="2209800" y="646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123190</xdr:rowOff>
    </xdr:from>
    <xdr:to>
      <xdr:col>3</xdr:col>
      <xdr:colOff>142875</xdr:colOff>
      <xdr:row>38</xdr:row>
      <xdr:rowOff>50800</xdr:rowOff>
    </xdr:to>
    <xdr:cxnSp macro="">
      <xdr:nvCxnSpPr>
        <xdr:cNvPr id="74" name="直線コネクタ 73"/>
        <xdr:cNvCxnSpPr/>
      </xdr:nvCxnSpPr>
      <xdr:spPr>
        <a:xfrm flipV="1">
          <a:off x="1320800" y="6466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84" name="円/楕円 83"/>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77487</xdr:rowOff>
    </xdr:from>
    <xdr:ext cx="762000" cy="259045"/>
    <xdr:sp macro="" textlink="">
      <xdr:nvSpPr>
        <xdr:cNvPr id="85" name="人件費該当値テキスト"/>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11430</xdr:rowOff>
    </xdr:from>
    <xdr:to>
      <xdr:col>5</xdr:col>
      <xdr:colOff>600075</xdr:colOff>
      <xdr:row>37</xdr:row>
      <xdr:rowOff>113030</xdr:rowOff>
    </xdr:to>
    <xdr:sp macro="" textlink="">
      <xdr:nvSpPr>
        <xdr:cNvPr id="86" name="円/楕円 85"/>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123207</xdr:rowOff>
    </xdr:from>
    <xdr:ext cx="736600" cy="259045"/>
    <xdr:sp macro="" textlink="">
      <xdr:nvSpPr>
        <xdr:cNvPr id="87" name="テキスト ボックス 86"/>
        <xdr:cNvSpPr txBox="1"/>
      </xdr:nvSpPr>
      <xdr:spPr>
        <a:xfrm>
          <a:off x="3606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87630</xdr:rowOff>
    </xdr:from>
    <xdr:to>
      <xdr:col>4</xdr:col>
      <xdr:colOff>396875</xdr:colOff>
      <xdr:row>38</xdr:row>
      <xdr:rowOff>17780</xdr:rowOff>
    </xdr:to>
    <xdr:sp macro="" textlink="">
      <xdr:nvSpPr>
        <xdr:cNvPr id="88" name="円/楕円 87"/>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2557</xdr:rowOff>
    </xdr:from>
    <xdr:ext cx="762000" cy="259045"/>
    <xdr:sp macro="" textlink="">
      <xdr:nvSpPr>
        <xdr:cNvPr id="89" name="テキスト ボックス 88"/>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72390</xdr:rowOff>
    </xdr:from>
    <xdr:to>
      <xdr:col>3</xdr:col>
      <xdr:colOff>193675</xdr:colOff>
      <xdr:row>38</xdr:row>
      <xdr:rowOff>2540</xdr:rowOff>
    </xdr:to>
    <xdr:sp macro="" textlink="">
      <xdr:nvSpPr>
        <xdr:cNvPr id="90" name="円/楕円 89"/>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158767</xdr:rowOff>
    </xdr:from>
    <xdr:ext cx="762000" cy="259045"/>
    <xdr:sp macro="" textlink="">
      <xdr:nvSpPr>
        <xdr:cNvPr id="91" name="テキスト ボックス 90"/>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92" name="円/楕円 91"/>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93" name="テキスト ボックス 92"/>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物件費に係る経常収支比率は、類似団体平均を３．０％</a:t>
          </a:r>
          <a:r>
            <a:rPr lang="ja-JP" altLang="en-US" sz="1100">
              <a:solidFill>
                <a:schemeClr val="dk1"/>
              </a:solidFill>
              <a:latin typeface="+mn-lt"/>
              <a:ea typeface="+mn-ea"/>
              <a:cs typeface="+mn-cs"/>
            </a:rPr>
            <a:t>あまり</a:t>
          </a:r>
          <a:r>
            <a:rPr lang="ja-JP" altLang="ja-JP" sz="1100">
              <a:solidFill>
                <a:schemeClr val="dk1"/>
              </a:solidFill>
              <a:latin typeface="+mn-lt"/>
              <a:ea typeface="+mn-ea"/>
              <a:cs typeface="+mn-cs"/>
            </a:rPr>
            <a:t>下回るものの、年々上昇傾向となっている。</a:t>
          </a:r>
        </a:p>
        <a:p>
          <a:r>
            <a:rPr lang="ja-JP" altLang="ja-JP" sz="1100">
              <a:solidFill>
                <a:schemeClr val="dk1"/>
              </a:solidFill>
              <a:latin typeface="+mn-lt"/>
              <a:ea typeface="+mn-ea"/>
              <a:cs typeface="+mn-cs"/>
            </a:rPr>
            <a:t>また、類似団体平均と比較すると賃金が多いため、施設の統廃合など、行政改革努力により一層の経費削減を図る。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54610</xdr:rowOff>
    </xdr:from>
    <xdr:to>
      <xdr:col>24</xdr:col>
      <xdr:colOff>31750</xdr:colOff>
      <xdr:row>15</xdr:row>
      <xdr:rowOff>92710</xdr:rowOff>
    </xdr:to>
    <xdr:cxnSp macro="">
      <xdr:nvCxnSpPr>
        <xdr:cNvPr id="126" name="直線コネクタ 125"/>
        <xdr:cNvCxnSpPr/>
      </xdr:nvCxnSpPr>
      <xdr:spPr>
        <a:xfrm>
          <a:off x="15671800" y="2626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8890</xdr:rowOff>
    </xdr:from>
    <xdr:to>
      <xdr:col>22</xdr:col>
      <xdr:colOff>565150</xdr:colOff>
      <xdr:row>15</xdr:row>
      <xdr:rowOff>54610</xdr:rowOff>
    </xdr:to>
    <xdr:cxnSp macro="">
      <xdr:nvCxnSpPr>
        <xdr:cNvPr id="129" name="直線コネクタ 128"/>
        <xdr:cNvCxnSpPr/>
      </xdr:nvCxnSpPr>
      <xdr:spPr>
        <a:xfrm>
          <a:off x="14782800" y="258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134620</xdr:rowOff>
    </xdr:from>
    <xdr:to>
      <xdr:col>21</xdr:col>
      <xdr:colOff>361950</xdr:colOff>
      <xdr:row>15</xdr:row>
      <xdr:rowOff>8890</xdr:rowOff>
    </xdr:to>
    <xdr:cxnSp macro="">
      <xdr:nvCxnSpPr>
        <xdr:cNvPr id="132" name="直線コネクタ 131"/>
        <xdr:cNvCxnSpPr/>
      </xdr:nvCxnSpPr>
      <xdr:spPr>
        <a:xfrm>
          <a:off x="13893800" y="253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134620</xdr:rowOff>
    </xdr:from>
    <xdr:to>
      <xdr:col>20</xdr:col>
      <xdr:colOff>158750</xdr:colOff>
      <xdr:row>15</xdr:row>
      <xdr:rowOff>8890</xdr:rowOff>
    </xdr:to>
    <xdr:cxnSp macro="">
      <xdr:nvCxnSpPr>
        <xdr:cNvPr id="135" name="直線コネクタ 134"/>
        <xdr:cNvCxnSpPr/>
      </xdr:nvCxnSpPr>
      <xdr:spPr>
        <a:xfrm flipV="1">
          <a:off x="13004800" y="253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41910</xdr:rowOff>
    </xdr:from>
    <xdr:to>
      <xdr:col>24</xdr:col>
      <xdr:colOff>82550</xdr:colOff>
      <xdr:row>15</xdr:row>
      <xdr:rowOff>143510</xdr:rowOff>
    </xdr:to>
    <xdr:sp macro="" textlink="">
      <xdr:nvSpPr>
        <xdr:cNvPr id="145" name="円/楕円 144"/>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58437</xdr:rowOff>
    </xdr:from>
    <xdr:ext cx="762000" cy="259045"/>
    <xdr:sp macro="" textlink="">
      <xdr:nvSpPr>
        <xdr:cNvPr id="146"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3810</xdr:rowOff>
    </xdr:from>
    <xdr:to>
      <xdr:col>22</xdr:col>
      <xdr:colOff>615950</xdr:colOff>
      <xdr:row>15</xdr:row>
      <xdr:rowOff>105410</xdr:rowOff>
    </xdr:to>
    <xdr:sp macro="" textlink="">
      <xdr:nvSpPr>
        <xdr:cNvPr id="147" name="円/楕円 146"/>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115587</xdr:rowOff>
    </xdr:from>
    <xdr:ext cx="736600" cy="259045"/>
    <xdr:sp macro="" textlink="">
      <xdr:nvSpPr>
        <xdr:cNvPr id="148" name="テキスト ボックス 147"/>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129540</xdr:rowOff>
    </xdr:from>
    <xdr:to>
      <xdr:col>21</xdr:col>
      <xdr:colOff>412750</xdr:colOff>
      <xdr:row>15</xdr:row>
      <xdr:rowOff>59690</xdr:rowOff>
    </xdr:to>
    <xdr:sp macro="" textlink="">
      <xdr:nvSpPr>
        <xdr:cNvPr id="149" name="円/楕円 148"/>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69867</xdr:rowOff>
    </xdr:from>
    <xdr:ext cx="762000" cy="259045"/>
    <xdr:sp macro="" textlink="">
      <xdr:nvSpPr>
        <xdr:cNvPr id="150" name="テキスト ボックス 149"/>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83820</xdr:rowOff>
    </xdr:from>
    <xdr:to>
      <xdr:col>20</xdr:col>
      <xdr:colOff>209550</xdr:colOff>
      <xdr:row>15</xdr:row>
      <xdr:rowOff>13970</xdr:rowOff>
    </xdr:to>
    <xdr:sp macro="" textlink="">
      <xdr:nvSpPr>
        <xdr:cNvPr id="151" name="円/楕円 150"/>
        <xdr:cNvSpPr/>
      </xdr:nvSpPr>
      <xdr:spPr>
        <a:xfrm>
          <a:off x="13843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24147</xdr:rowOff>
    </xdr:from>
    <xdr:ext cx="762000" cy="259045"/>
    <xdr:sp macro="" textlink="">
      <xdr:nvSpPr>
        <xdr:cNvPr id="152" name="テキスト ボックス 151"/>
        <xdr:cNvSpPr txBox="1"/>
      </xdr:nvSpPr>
      <xdr:spPr>
        <a:xfrm>
          <a:off x="13512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129540</xdr:rowOff>
    </xdr:from>
    <xdr:to>
      <xdr:col>19</xdr:col>
      <xdr:colOff>6350</xdr:colOff>
      <xdr:row>15</xdr:row>
      <xdr:rowOff>59690</xdr:rowOff>
    </xdr:to>
    <xdr:sp macro="" textlink="">
      <xdr:nvSpPr>
        <xdr:cNvPr id="153" name="円/楕円 152"/>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69867</xdr:rowOff>
    </xdr:from>
    <xdr:ext cx="762000" cy="259045"/>
    <xdr:sp macro="" textlink="">
      <xdr:nvSpPr>
        <xdr:cNvPr id="154" name="テキスト ボックス 153"/>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扶助費に係る経常収支比率は、類似団体より下回っている。 </a:t>
          </a:r>
        </a:p>
        <a:p>
          <a:r>
            <a:rPr lang="ja-JP" altLang="ja-JP" sz="1100">
              <a:solidFill>
                <a:schemeClr val="dk1"/>
              </a:solidFill>
              <a:latin typeface="+mn-lt"/>
              <a:ea typeface="+mn-ea"/>
              <a:cs typeface="+mn-cs"/>
            </a:rPr>
            <a:t>類似団体との比較では３．０％以上下回るものの、決算額は年々増加傾向にあり、経済状況が回復しない限り、今後も増加していくことが予想される。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8128</xdr:rowOff>
    </xdr:from>
    <xdr:to>
      <xdr:col>7</xdr:col>
      <xdr:colOff>15875</xdr:colOff>
      <xdr:row>54</xdr:row>
      <xdr:rowOff>44704</xdr:rowOff>
    </xdr:to>
    <xdr:cxnSp macro="">
      <xdr:nvCxnSpPr>
        <xdr:cNvPr id="185" name="直線コネクタ 184"/>
        <xdr:cNvCxnSpPr/>
      </xdr:nvCxnSpPr>
      <xdr:spPr>
        <a:xfrm>
          <a:off x="3987800" y="92664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88138</xdr:rowOff>
    </xdr:from>
    <xdr:to>
      <xdr:col>5</xdr:col>
      <xdr:colOff>549275</xdr:colOff>
      <xdr:row>54</xdr:row>
      <xdr:rowOff>8128</xdr:rowOff>
    </xdr:to>
    <xdr:cxnSp macro="">
      <xdr:nvCxnSpPr>
        <xdr:cNvPr id="188" name="直線コネクタ 187"/>
        <xdr:cNvCxnSpPr/>
      </xdr:nvCxnSpPr>
      <xdr:spPr>
        <a:xfrm>
          <a:off x="3098800" y="91749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88138</xdr:rowOff>
    </xdr:from>
    <xdr:to>
      <xdr:col>4</xdr:col>
      <xdr:colOff>346075</xdr:colOff>
      <xdr:row>53</xdr:row>
      <xdr:rowOff>143002</xdr:rowOff>
    </xdr:to>
    <xdr:cxnSp macro="">
      <xdr:nvCxnSpPr>
        <xdr:cNvPr id="191" name="直線コネクタ 190"/>
        <xdr:cNvCxnSpPr/>
      </xdr:nvCxnSpPr>
      <xdr:spPr>
        <a:xfrm flipV="1">
          <a:off x="2209800" y="91749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143002</xdr:rowOff>
    </xdr:from>
    <xdr:to>
      <xdr:col>3</xdr:col>
      <xdr:colOff>142875</xdr:colOff>
      <xdr:row>53</xdr:row>
      <xdr:rowOff>152146</xdr:rowOff>
    </xdr:to>
    <xdr:cxnSp macro="">
      <xdr:nvCxnSpPr>
        <xdr:cNvPr id="194" name="直線コネクタ 193"/>
        <xdr:cNvCxnSpPr/>
      </xdr:nvCxnSpPr>
      <xdr:spPr>
        <a:xfrm flipV="1">
          <a:off x="1320800" y="92298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196" name="テキスト ボックス 195"/>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165354</xdr:rowOff>
    </xdr:from>
    <xdr:to>
      <xdr:col>7</xdr:col>
      <xdr:colOff>66675</xdr:colOff>
      <xdr:row>54</xdr:row>
      <xdr:rowOff>95504</xdr:rowOff>
    </xdr:to>
    <xdr:sp macro="" textlink="">
      <xdr:nvSpPr>
        <xdr:cNvPr id="204" name="円/楕円 203"/>
        <xdr:cNvSpPr/>
      </xdr:nvSpPr>
      <xdr:spPr>
        <a:xfrm>
          <a:off x="47752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73931</xdr:rowOff>
    </xdr:from>
    <xdr:ext cx="762000" cy="259045"/>
    <xdr:sp macro="" textlink="">
      <xdr:nvSpPr>
        <xdr:cNvPr id="205" name="扶助費該当値テキスト"/>
        <xdr:cNvSpPr txBox="1"/>
      </xdr:nvSpPr>
      <xdr:spPr>
        <a:xfrm>
          <a:off x="4914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128778</xdr:rowOff>
    </xdr:from>
    <xdr:to>
      <xdr:col>5</xdr:col>
      <xdr:colOff>600075</xdr:colOff>
      <xdr:row>54</xdr:row>
      <xdr:rowOff>58928</xdr:rowOff>
    </xdr:to>
    <xdr:sp macro="" textlink="">
      <xdr:nvSpPr>
        <xdr:cNvPr id="206" name="円/楕円 205"/>
        <xdr:cNvSpPr/>
      </xdr:nvSpPr>
      <xdr:spPr>
        <a:xfrm>
          <a:off x="3937000" y="92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69105</xdr:rowOff>
    </xdr:from>
    <xdr:ext cx="736600" cy="259045"/>
    <xdr:sp macro="" textlink="">
      <xdr:nvSpPr>
        <xdr:cNvPr id="207" name="テキスト ボックス 206"/>
        <xdr:cNvSpPr txBox="1"/>
      </xdr:nvSpPr>
      <xdr:spPr>
        <a:xfrm>
          <a:off x="3606800" y="898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37338</xdr:rowOff>
    </xdr:from>
    <xdr:to>
      <xdr:col>4</xdr:col>
      <xdr:colOff>396875</xdr:colOff>
      <xdr:row>53</xdr:row>
      <xdr:rowOff>138938</xdr:rowOff>
    </xdr:to>
    <xdr:sp macro="" textlink="">
      <xdr:nvSpPr>
        <xdr:cNvPr id="208" name="円/楕円 207"/>
        <xdr:cNvSpPr/>
      </xdr:nvSpPr>
      <xdr:spPr>
        <a:xfrm>
          <a:off x="3048000" y="91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149115</xdr:rowOff>
    </xdr:from>
    <xdr:ext cx="762000" cy="259045"/>
    <xdr:sp macro="" textlink="">
      <xdr:nvSpPr>
        <xdr:cNvPr id="209" name="テキスト ボックス 208"/>
        <xdr:cNvSpPr txBox="1"/>
      </xdr:nvSpPr>
      <xdr:spPr>
        <a:xfrm>
          <a:off x="2717800" y="889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92202</xdr:rowOff>
    </xdr:from>
    <xdr:to>
      <xdr:col>3</xdr:col>
      <xdr:colOff>193675</xdr:colOff>
      <xdr:row>54</xdr:row>
      <xdr:rowOff>22352</xdr:rowOff>
    </xdr:to>
    <xdr:sp macro="" textlink="">
      <xdr:nvSpPr>
        <xdr:cNvPr id="210" name="円/楕円 209"/>
        <xdr:cNvSpPr/>
      </xdr:nvSpPr>
      <xdr:spPr>
        <a:xfrm>
          <a:off x="2159000" y="917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32529</xdr:rowOff>
    </xdr:from>
    <xdr:ext cx="762000" cy="259045"/>
    <xdr:sp macro="" textlink="">
      <xdr:nvSpPr>
        <xdr:cNvPr id="211" name="テキスト ボックス 210"/>
        <xdr:cNvSpPr txBox="1"/>
      </xdr:nvSpPr>
      <xdr:spPr>
        <a:xfrm>
          <a:off x="1828800" y="894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101346</xdr:rowOff>
    </xdr:from>
    <xdr:to>
      <xdr:col>1</xdr:col>
      <xdr:colOff>676275</xdr:colOff>
      <xdr:row>54</xdr:row>
      <xdr:rowOff>31496</xdr:rowOff>
    </xdr:to>
    <xdr:sp macro="" textlink="">
      <xdr:nvSpPr>
        <xdr:cNvPr id="212" name="円/楕円 211"/>
        <xdr:cNvSpPr/>
      </xdr:nvSpPr>
      <xdr:spPr>
        <a:xfrm>
          <a:off x="1270000" y="91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41673</xdr:rowOff>
    </xdr:from>
    <xdr:ext cx="762000" cy="259045"/>
    <xdr:sp macro="" textlink="">
      <xdr:nvSpPr>
        <xdr:cNvPr id="213" name="テキスト ボックス 212"/>
        <xdr:cNvSpPr txBox="1"/>
      </xdr:nvSpPr>
      <xdr:spPr>
        <a:xfrm>
          <a:off x="939800" y="895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その他に係る経常収支比率は類似団体平均を下回っている。</a:t>
          </a:r>
        </a:p>
        <a:p>
          <a:r>
            <a:rPr lang="ja-JP" altLang="ja-JP" sz="1100">
              <a:solidFill>
                <a:schemeClr val="dk1"/>
              </a:solidFill>
              <a:latin typeface="+mn-lt"/>
              <a:ea typeface="+mn-ea"/>
              <a:cs typeface="+mn-cs"/>
            </a:rPr>
            <a:t>今後施設の統廃合により維持補修費の抑制が見込まれるが、繰出金については、今後も国民健康保険税収入の減少や介護給付費の伸びなどにより増加が予想されるため、保険税・保険料の適正</a:t>
          </a:r>
          <a:r>
            <a:rPr lang="ja-JP" altLang="en-US" sz="1100">
              <a:solidFill>
                <a:schemeClr val="dk1"/>
              </a:solidFill>
              <a:latin typeface="+mn-lt"/>
              <a:ea typeface="+mn-ea"/>
              <a:cs typeface="+mn-cs"/>
            </a:rPr>
            <a:t>な</a:t>
          </a:r>
          <a:r>
            <a:rPr lang="ja-JP" altLang="ja-JP" sz="1100">
              <a:solidFill>
                <a:schemeClr val="dk1"/>
              </a:solidFill>
              <a:latin typeface="+mn-lt"/>
              <a:ea typeface="+mn-ea"/>
              <a:cs typeface="+mn-cs"/>
            </a:rPr>
            <a:t>賦課徴収と給付適正化</a:t>
          </a:r>
          <a:r>
            <a:rPr lang="ja-JP" altLang="en-US" sz="1100">
              <a:solidFill>
                <a:schemeClr val="dk1"/>
              </a:solidFill>
              <a:latin typeface="+mn-lt"/>
              <a:ea typeface="+mn-ea"/>
              <a:cs typeface="+mn-cs"/>
            </a:rPr>
            <a:t>に取り組む</a:t>
          </a:r>
          <a:r>
            <a:rPr lang="ja-JP" altLang="ja-JP" sz="1100">
              <a:solidFill>
                <a:schemeClr val="dk1"/>
              </a:solidFill>
              <a:latin typeface="+mn-lt"/>
              <a:ea typeface="+mn-ea"/>
              <a:cs typeface="+mn-cs"/>
            </a:rPr>
            <a:t>。</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56</xdr:row>
      <xdr:rowOff>111760</xdr:rowOff>
    </xdr:to>
    <xdr:cxnSp macro="">
      <xdr:nvCxnSpPr>
        <xdr:cNvPr id="246" name="直線コネクタ 245"/>
        <xdr:cNvCxnSpPr/>
      </xdr:nvCxnSpPr>
      <xdr:spPr>
        <a:xfrm>
          <a:off x="15671800" y="9705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119380</xdr:rowOff>
    </xdr:to>
    <xdr:cxnSp macro="">
      <xdr:nvCxnSpPr>
        <xdr:cNvPr id="249" name="直線コネクタ 248"/>
        <xdr:cNvCxnSpPr/>
      </xdr:nvCxnSpPr>
      <xdr:spPr>
        <a:xfrm flipV="1">
          <a:off x="14782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119380</xdr:rowOff>
    </xdr:to>
    <xdr:cxnSp macro="">
      <xdr:nvCxnSpPr>
        <xdr:cNvPr id="252" name="直線コネクタ 251"/>
        <xdr:cNvCxnSpPr/>
      </xdr:nvCxnSpPr>
      <xdr:spPr>
        <a:xfrm>
          <a:off x="13893800" y="9644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56</xdr:row>
      <xdr:rowOff>43180</xdr:rowOff>
    </xdr:to>
    <xdr:cxnSp macro="">
      <xdr:nvCxnSpPr>
        <xdr:cNvPr id="255" name="直線コネクタ 254"/>
        <xdr:cNvCxnSpPr/>
      </xdr:nvCxnSpPr>
      <xdr:spPr>
        <a:xfrm>
          <a:off x="13004800" y="9568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65" name="円/楕円 264"/>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77487</xdr:rowOff>
    </xdr:from>
    <xdr:ext cx="762000" cy="259045"/>
    <xdr:sp macro="" textlink="">
      <xdr:nvSpPr>
        <xdr:cNvPr id="266"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67" name="円/楕円 266"/>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68" name="テキスト ボックス 267"/>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69" name="円/楕円 268"/>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70" name="テキスト ボックス 269"/>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1" name="円/楕円 270"/>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72" name="テキスト ボックス 271"/>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73" name="円/楕円 272"/>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74" name="テキスト ボックス 273"/>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補助費等に係る経常収支比率が類似団体平均を上回っている</a:t>
          </a:r>
          <a:r>
            <a:rPr lang="ja-JP" altLang="en-US" sz="1100">
              <a:solidFill>
                <a:schemeClr val="dk1"/>
              </a:solidFill>
              <a:latin typeface="+mn-lt"/>
              <a:ea typeface="+mn-ea"/>
              <a:cs typeface="+mn-cs"/>
            </a:rPr>
            <a:t>原因</a:t>
          </a:r>
          <a:r>
            <a:rPr lang="ja-JP" altLang="ja-JP" sz="1100">
              <a:solidFill>
                <a:schemeClr val="dk1"/>
              </a:solidFill>
              <a:latin typeface="+mn-lt"/>
              <a:ea typeface="+mn-ea"/>
              <a:cs typeface="+mn-cs"/>
            </a:rPr>
            <a:t>は、消防組合や広域連合等を設置し多くの事務を共同処理しているためである。 </a:t>
          </a:r>
        </a:p>
        <a:p>
          <a:r>
            <a:rPr lang="ja-JP" altLang="ja-JP" sz="1100">
              <a:solidFill>
                <a:schemeClr val="dk1"/>
              </a:solidFill>
              <a:latin typeface="+mn-lt"/>
              <a:ea typeface="+mn-ea"/>
              <a:cs typeface="+mn-cs"/>
            </a:rPr>
            <a:t>補助金等については、平成２２年３月に補助金等交付基準を作成し、平成２３年度の補助金から公益性・公平性等の判断基準により適正化を図っている。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92710</xdr:rowOff>
    </xdr:to>
    <xdr:cxnSp macro="">
      <xdr:nvCxnSpPr>
        <xdr:cNvPr id="304" name="直線コネクタ 303"/>
        <xdr:cNvCxnSpPr/>
      </xdr:nvCxnSpPr>
      <xdr:spPr>
        <a:xfrm flipV="1">
          <a:off x="15671800" y="6413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65278</xdr:rowOff>
    </xdr:from>
    <xdr:to>
      <xdr:col>22</xdr:col>
      <xdr:colOff>565150</xdr:colOff>
      <xdr:row>37</xdr:row>
      <xdr:rowOff>92710</xdr:rowOff>
    </xdr:to>
    <xdr:cxnSp macro="">
      <xdr:nvCxnSpPr>
        <xdr:cNvPr id="307" name="直線コネクタ 306"/>
        <xdr:cNvCxnSpPr/>
      </xdr:nvCxnSpPr>
      <xdr:spPr>
        <a:xfrm>
          <a:off x="14782800" y="6408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56134</xdr:rowOff>
    </xdr:from>
    <xdr:to>
      <xdr:col>21</xdr:col>
      <xdr:colOff>361950</xdr:colOff>
      <xdr:row>37</xdr:row>
      <xdr:rowOff>65278</xdr:rowOff>
    </xdr:to>
    <xdr:cxnSp macro="">
      <xdr:nvCxnSpPr>
        <xdr:cNvPr id="310" name="直線コネクタ 309"/>
        <xdr:cNvCxnSpPr/>
      </xdr:nvCxnSpPr>
      <xdr:spPr>
        <a:xfrm>
          <a:off x="13893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56134</xdr:rowOff>
    </xdr:from>
    <xdr:to>
      <xdr:col>20</xdr:col>
      <xdr:colOff>158750</xdr:colOff>
      <xdr:row>37</xdr:row>
      <xdr:rowOff>120142</xdr:rowOff>
    </xdr:to>
    <xdr:cxnSp macro="">
      <xdr:nvCxnSpPr>
        <xdr:cNvPr id="313" name="直線コネクタ 312"/>
        <xdr:cNvCxnSpPr/>
      </xdr:nvCxnSpPr>
      <xdr:spPr>
        <a:xfrm flipV="1">
          <a:off x="13004800" y="63997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23" name="円/楕円 322"/>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24"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41910</xdr:rowOff>
    </xdr:from>
    <xdr:to>
      <xdr:col>22</xdr:col>
      <xdr:colOff>615950</xdr:colOff>
      <xdr:row>37</xdr:row>
      <xdr:rowOff>143510</xdr:rowOff>
    </xdr:to>
    <xdr:sp macro="" textlink="">
      <xdr:nvSpPr>
        <xdr:cNvPr id="325" name="円/楕円 324"/>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26" name="テキスト ボックス 325"/>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14478</xdr:rowOff>
    </xdr:from>
    <xdr:to>
      <xdr:col>21</xdr:col>
      <xdr:colOff>412750</xdr:colOff>
      <xdr:row>37</xdr:row>
      <xdr:rowOff>116078</xdr:rowOff>
    </xdr:to>
    <xdr:sp macro="" textlink="">
      <xdr:nvSpPr>
        <xdr:cNvPr id="327" name="円/楕円 326"/>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100855</xdr:rowOff>
    </xdr:from>
    <xdr:ext cx="762000" cy="259045"/>
    <xdr:sp macro="" textlink="">
      <xdr:nvSpPr>
        <xdr:cNvPr id="328" name="テキスト ボックス 327"/>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5334</xdr:rowOff>
    </xdr:from>
    <xdr:to>
      <xdr:col>20</xdr:col>
      <xdr:colOff>209550</xdr:colOff>
      <xdr:row>37</xdr:row>
      <xdr:rowOff>106934</xdr:rowOff>
    </xdr:to>
    <xdr:sp macro="" textlink="">
      <xdr:nvSpPr>
        <xdr:cNvPr id="329" name="円/楕円 328"/>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30" name="テキスト ボックス 329"/>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69342</xdr:rowOff>
    </xdr:from>
    <xdr:to>
      <xdr:col>19</xdr:col>
      <xdr:colOff>6350</xdr:colOff>
      <xdr:row>37</xdr:row>
      <xdr:rowOff>170942</xdr:rowOff>
    </xdr:to>
    <xdr:sp macro="" textlink="">
      <xdr:nvSpPr>
        <xdr:cNvPr id="331" name="円/楕円 330"/>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155719</xdr:rowOff>
    </xdr:from>
    <xdr:ext cx="762000" cy="259045"/>
    <xdr:sp macro="" textlink="">
      <xdr:nvSpPr>
        <xdr:cNvPr id="332" name="テキスト ボックス 331"/>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公債費に係る経常収支比率は、平成２３年度以降類似団体平均を上回り、対前年度で０．１％上昇している。また公債費に準ずる費用も含めた人口１人当たり決算額についても類似団体平均を上回っている。 </a:t>
          </a:r>
        </a:p>
        <a:p>
          <a:r>
            <a:rPr lang="ja-JP" altLang="ja-JP" sz="1100">
              <a:solidFill>
                <a:schemeClr val="dk1"/>
              </a:solidFill>
              <a:latin typeface="+mn-lt"/>
              <a:ea typeface="+mn-ea"/>
              <a:cs typeface="+mn-cs"/>
            </a:rPr>
            <a:t>要因としては新市建設計画に基づき、合併特例債を活用して施設整備等を実施したためであり、今後も引き続き施設整備を予定していることから、増加傾向が続くと考えられる。合併特例期間終了後は、起債の発行を抑制し、将来的な公債費の軽減に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131572</xdr:rowOff>
    </xdr:from>
    <xdr:to>
      <xdr:col>7</xdr:col>
      <xdr:colOff>15875</xdr:colOff>
      <xdr:row>78</xdr:row>
      <xdr:rowOff>136144</xdr:rowOff>
    </xdr:to>
    <xdr:cxnSp macro="">
      <xdr:nvCxnSpPr>
        <xdr:cNvPr id="362" name="直線コネクタ 361"/>
        <xdr:cNvCxnSpPr/>
      </xdr:nvCxnSpPr>
      <xdr:spPr>
        <a:xfrm>
          <a:off x="3987800" y="135046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94996</xdr:rowOff>
    </xdr:from>
    <xdr:to>
      <xdr:col>5</xdr:col>
      <xdr:colOff>549275</xdr:colOff>
      <xdr:row>78</xdr:row>
      <xdr:rowOff>131572</xdr:rowOff>
    </xdr:to>
    <xdr:cxnSp macro="">
      <xdr:nvCxnSpPr>
        <xdr:cNvPr id="365" name="直線コネクタ 364"/>
        <xdr:cNvCxnSpPr/>
      </xdr:nvCxnSpPr>
      <xdr:spPr>
        <a:xfrm>
          <a:off x="3098800" y="134680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44704</xdr:rowOff>
    </xdr:from>
    <xdr:to>
      <xdr:col>4</xdr:col>
      <xdr:colOff>346075</xdr:colOff>
      <xdr:row>78</xdr:row>
      <xdr:rowOff>94996</xdr:rowOff>
    </xdr:to>
    <xdr:cxnSp macro="">
      <xdr:nvCxnSpPr>
        <xdr:cNvPr id="368" name="直線コネクタ 367"/>
        <xdr:cNvCxnSpPr/>
      </xdr:nvCxnSpPr>
      <xdr:spPr>
        <a:xfrm>
          <a:off x="2209800" y="134178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44704</xdr:rowOff>
    </xdr:from>
    <xdr:to>
      <xdr:col>3</xdr:col>
      <xdr:colOff>142875</xdr:colOff>
      <xdr:row>78</xdr:row>
      <xdr:rowOff>62992</xdr:rowOff>
    </xdr:to>
    <xdr:cxnSp macro="">
      <xdr:nvCxnSpPr>
        <xdr:cNvPr id="371" name="直線コネクタ 370"/>
        <xdr:cNvCxnSpPr/>
      </xdr:nvCxnSpPr>
      <xdr:spPr>
        <a:xfrm flipV="1">
          <a:off x="1320800" y="134178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73" name="テキスト ボックス 372"/>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85344</xdr:rowOff>
    </xdr:from>
    <xdr:to>
      <xdr:col>7</xdr:col>
      <xdr:colOff>66675</xdr:colOff>
      <xdr:row>79</xdr:row>
      <xdr:rowOff>15494</xdr:rowOff>
    </xdr:to>
    <xdr:sp macro="" textlink="">
      <xdr:nvSpPr>
        <xdr:cNvPr id="381" name="円/楕円 380"/>
        <xdr:cNvSpPr/>
      </xdr:nvSpPr>
      <xdr:spPr>
        <a:xfrm>
          <a:off x="4775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57421</xdr:rowOff>
    </xdr:from>
    <xdr:ext cx="762000" cy="259045"/>
    <xdr:sp macro="" textlink="">
      <xdr:nvSpPr>
        <xdr:cNvPr id="382" name="公債費該当値テキスト"/>
        <xdr:cNvSpPr txBox="1"/>
      </xdr:nvSpPr>
      <xdr:spPr>
        <a:xfrm>
          <a:off x="4914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80772</xdr:rowOff>
    </xdr:from>
    <xdr:to>
      <xdr:col>5</xdr:col>
      <xdr:colOff>600075</xdr:colOff>
      <xdr:row>79</xdr:row>
      <xdr:rowOff>10922</xdr:rowOff>
    </xdr:to>
    <xdr:sp macro="" textlink="">
      <xdr:nvSpPr>
        <xdr:cNvPr id="383" name="円/楕円 382"/>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167149</xdr:rowOff>
    </xdr:from>
    <xdr:ext cx="736600" cy="259045"/>
    <xdr:sp macro="" textlink="">
      <xdr:nvSpPr>
        <xdr:cNvPr id="384" name="テキスト ボックス 383"/>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44196</xdr:rowOff>
    </xdr:from>
    <xdr:to>
      <xdr:col>4</xdr:col>
      <xdr:colOff>396875</xdr:colOff>
      <xdr:row>78</xdr:row>
      <xdr:rowOff>145796</xdr:rowOff>
    </xdr:to>
    <xdr:sp macro="" textlink="">
      <xdr:nvSpPr>
        <xdr:cNvPr id="385" name="円/楕円 384"/>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130573</xdr:rowOff>
    </xdr:from>
    <xdr:ext cx="762000" cy="259045"/>
    <xdr:sp macro="" textlink="">
      <xdr:nvSpPr>
        <xdr:cNvPr id="386" name="テキスト ボックス 385"/>
        <xdr:cNvSpPr txBox="1"/>
      </xdr:nvSpPr>
      <xdr:spPr>
        <a:xfrm>
          <a:off x="2717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165354</xdr:rowOff>
    </xdr:from>
    <xdr:to>
      <xdr:col>3</xdr:col>
      <xdr:colOff>193675</xdr:colOff>
      <xdr:row>78</xdr:row>
      <xdr:rowOff>95504</xdr:rowOff>
    </xdr:to>
    <xdr:sp macro="" textlink="">
      <xdr:nvSpPr>
        <xdr:cNvPr id="387" name="円/楕円 386"/>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105681</xdr:rowOff>
    </xdr:from>
    <xdr:ext cx="762000" cy="259045"/>
    <xdr:sp macro="" textlink="">
      <xdr:nvSpPr>
        <xdr:cNvPr id="388" name="テキスト ボックス 387"/>
        <xdr:cNvSpPr txBox="1"/>
      </xdr:nvSpPr>
      <xdr:spPr>
        <a:xfrm>
          <a:off x="1828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89" name="円/楕円 388"/>
        <xdr:cNvSpPr/>
      </xdr:nvSpPr>
      <xdr:spPr>
        <a:xfrm>
          <a:off x="1270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90" name="テキスト ボックス 389"/>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公債費以外に係る経常収支比率は類似団体平均を下回っており、前年に比べ</a:t>
          </a:r>
          <a:r>
            <a:rPr lang="ja-JP" altLang="en-US" sz="1100">
              <a:solidFill>
                <a:schemeClr val="dk1"/>
              </a:solidFill>
              <a:latin typeface="+mn-lt"/>
              <a:ea typeface="+mn-ea"/>
              <a:cs typeface="+mn-cs"/>
            </a:rPr>
            <a:t>て</a:t>
          </a:r>
          <a:r>
            <a:rPr lang="ja-JP" altLang="ja-JP" sz="1100">
              <a:solidFill>
                <a:schemeClr val="dk1"/>
              </a:solidFill>
              <a:latin typeface="+mn-lt"/>
              <a:ea typeface="+mn-ea"/>
              <a:cs typeface="+mn-cs"/>
            </a:rPr>
            <a:t>１．１％の減少となっている。 </a:t>
          </a:r>
        </a:p>
        <a:p>
          <a:r>
            <a:rPr lang="ja-JP" altLang="ja-JP" sz="1100">
              <a:solidFill>
                <a:schemeClr val="dk1"/>
              </a:solidFill>
              <a:latin typeface="+mn-lt"/>
              <a:ea typeface="+mn-ea"/>
              <a:cs typeface="+mn-cs"/>
            </a:rPr>
            <a:t>定員適正化や業務委託推進による人件費の減少が物件費（賃金・委託料）の増加に直接つながらないよう、施設の統廃合など行政改革努力により一層の経費削減に努める。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31750</xdr:rowOff>
    </xdr:from>
    <xdr:to>
      <xdr:col>24</xdr:col>
      <xdr:colOff>31750</xdr:colOff>
      <xdr:row>77</xdr:row>
      <xdr:rowOff>73661</xdr:rowOff>
    </xdr:to>
    <xdr:cxnSp macro="">
      <xdr:nvCxnSpPr>
        <xdr:cNvPr id="423" name="直線コネクタ 422"/>
        <xdr:cNvCxnSpPr/>
      </xdr:nvCxnSpPr>
      <xdr:spPr>
        <a:xfrm flipV="1">
          <a:off x="15671800" y="132334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35561</xdr:rowOff>
    </xdr:from>
    <xdr:to>
      <xdr:col>22</xdr:col>
      <xdr:colOff>565150</xdr:colOff>
      <xdr:row>77</xdr:row>
      <xdr:rowOff>73661</xdr:rowOff>
    </xdr:to>
    <xdr:cxnSp macro="">
      <xdr:nvCxnSpPr>
        <xdr:cNvPr id="426" name="直線コネクタ 425"/>
        <xdr:cNvCxnSpPr/>
      </xdr:nvCxnSpPr>
      <xdr:spPr>
        <a:xfrm>
          <a:off x="14782800" y="132372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153670</xdr:rowOff>
    </xdr:from>
    <xdr:to>
      <xdr:col>21</xdr:col>
      <xdr:colOff>361950</xdr:colOff>
      <xdr:row>77</xdr:row>
      <xdr:rowOff>35561</xdr:rowOff>
    </xdr:to>
    <xdr:cxnSp macro="">
      <xdr:nvCxnSpPr>
        <xdr:cNvPr id="429" name="直線コネクタ 428"/>
        <xdr:cNvCxnSpPr/>
      </xdr:nvCxnSpPr>
      <xdr:spPr>
        <a:xfrm>
          <a:off x="13893800" y="131838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153670</xdr:rowOff>
    </xdr:from>
    <xdr:to>
      <xdr:col>20</xdr:col>
      <xdr:colOff>158750</xdr:colOff>
      <xdr:row>77</xdr:row>
      <xdr:rowOff>73661</xdr:rowOff>
    </xdr:to>
    <xdr:cxnSp macro="">
      <xdr:nvCxnSpPr>
        <xdr:cNvPr id="432" name="直線コネクタ 431"/>
        <xdr:cNvCxnSpPr/>
      </xdr:nvCxnSpPr>
      <xdr:spPr>
        <a:xfrm flipV="1">
          <a:off x="13004800" y="131838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4" name="テキスト ボックス 433"/>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152400</xdr:rowOff>
    </xdr:from>
    <xdr:to>
      <xdr:col>24</xdr:col>
      <xdr:colOff>82550</xdr:colOff>
      <xdr:row>77</xdr:row>
      <xdr:rowOff>82550</xdr:rowOff>
    </xdr:to>
    <xdr:sp macro="" textlink="">
      <xdr:nvSpPr>
        <xdr:cNvPr id="442" name="円/楕円 441"/>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168927</xdr:rowOff>
    </xdr:from>
    <xdr:ext cx="762000" cy="259045"/>
    <xdr:sp macro="" textlink="">
      <xdr:nvSpPr>
        <xdr:cNvPr id="443" name="公債費以外該当値テキスト"/>
        <xdr:cNvSpPr txBox="1"/>
      </xdr:nvSpPr>
      <xdr:spPr>
        <a:xfrm>
          <a:off x="16598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22861</xdr:rowOff>
    </xdr:from>
    <xdr:to>
      <xdr:col>22</xdr:col>
      <xdr:colOff>615950</xdr:colOff>
      <xdr:row>77</xdr:row>
      <xdr:rowOff>124461</xdr:rowOff>
    </xdr:to>
    <xdr:sp macro="" textlink="">
      <xdr:nvSpPr>
        <xdr:cNvPr id="444" name="円/楕円 443"/>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134638</xdr:rowOff>
    </xdr:from>
    <xdr:ext cx="736600" cy="259045"/>
    <xdr:sp macro="" textlink="">
      <xdr:nvSpPr>
        <xdr:cNvPr id="445" name="テキスト ボックス 444"/>
        <xdr:cNvSpPr txBox="1"/>
      </xdr:nvSpPr>
      <xdr:spPr>
        <a:xfrm>
          <a:off x="15290800" y="12993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156211</xdr:rowOff>
    </xdr:from>
    <xdr:to>
      <xdr:col>21</xdr:col>
      <xdr:colOff>412750</xdr:colOff>
      <xdr:row>77</xdr:row>
      <xdr:rowOff>86361</xdr:rowOff>
    </xdr:to>
    <xdr:sp macro="" textlink="">
      <xdr:nvSpPr>
        <xdr:cNvPr id="446" name="円/楕円 445"/>
        <xdr:cNvSpPr/>
      </xdr:nvSpPr>
      <xdr:spPr>
        <a:xfrm>
          <a:off x="14732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96538</xdr:rowOff>
    </xdr:from>
    <xdr:ext cx="762000" cy="259045"/>
    <xdr:sp macro="" textlink="">
      <xdr:nvSpPr>
        <xdr:cNvPr id="447" name="テキスト ボックス 446"/>
        <xdr:cNvSpPr txBox="1"/>
      </xdr:nvSpPr>
      <xdr:spPr>
        <a:xfrm>
          <a:off x="14401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102870</xdr:rowOff>
    </xdr:from>
    <xdr:to>
      <xdr:col>20</xdr:col>
      <xdr:colOff>209550</xdr:colOff>
      <xdr:row>77</xdr:row>
      <xdr:rowOff>33020</xdr:rowOff>
    </xdr:to>
    <xdr:sp macro="" textlink="">
      <xdr:nvSpPr>
        <xdr:cNvPr id="448" name="円/楕円 447"/>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49" name="テキスト ボックス 448"/>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22861</xdr:rowOff>
    </xdr:from>
    <xdr:to>
      <xdr:col>19</xdr:col>
      <xdr:colOff>6350</xdr:colOff>
      <xdr:row>77</xdr:row>
      <xdr:rowOff>124461</xdr:rowOff>
    </xdr:to>
    <xdr:sp macro="" textlink="">
      <xdr:nvSpPr>
        <xdr:cNvPr id="450" name="円/楕円 449"/>
        <xdr:cNvSpPr/>
      </xdr:nvSpPr>
      <xdr:spPr>
        <a:xfrm>
          <a:off x="12954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134638</xdr:rowOff>
    </xdr:from>
    <xdr:ext cx="762000" cy="259045"/>
    <xdr:sp macro="" textlink="">
      <xdr:nvSpPr>
        <xdr:cNvPr id="451" name="テキスト ボックス 450"/>
        <xdr:cNvSpPr txBox="1"/>
      </xdr:nvSpPr>
      <xdr:spPr>
        <a:xfrm>
          <a:off x="12623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三重県志摩市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80251</xdr:rowOff>
    </xdr:from>
    <xdr:to>
      <xdr:col>4</xdr:col>
      <xdr:colOff>1117600</xdr:colOff>
      <xdr:row>13</xdr:row>
      <xdr:rowOff>12852</xdr:rowOff>
    </xdr:to>
    <xdr:cxnSp macro="">
      <xdr:nvCxnSpPr>
        <xdr:cNvPr id="50" name="直線コネクタ 49"/>
        <xdr:cNvCxnSpPr/>
      </xdr:nvCxnSpPr>
      <xdr:spPr bwMode="auto">
        <a:xfrm>
          <a:off x="5003800" y="2185276"/>
          <a:ext cx="647700" cy="104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59182</xdr:rowOff>
    </xdr:from>
    <xdr:to>
      <xdr:col>4</xdr:col>
      <xdr:colOff>469900</xdr:colOff>
      <xdr:row>12</xdr:row>
      <xdr:rowOff>80251</xdr:rowOff>
    </xdr:to>
    <xdr:cxnSp macro="">
      <xdr:nvCxnSpPr>
        <xdr:cNvPr id="53" name="直線コネクタ 52"/>
        <xdr:cNvCxnSpPr/>
      </xdr:nvCxnSpPr>
      <xdr:spPr bwMode="auto">
        <a:xfrm>
          <a:off x="4305300" y="2164207"/>
          <a:ext cx="698500" cy="21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59182</xdr:rowOff>
    </xdr:from>
    <xdr:to>
      <xdr:col>3</xdr:col>
      <xdr:colOff>904875</xdr:colOff>
      <xdr:row>12</xdr:row>
      <xdr:rowOff>89033</xdr:rowOff>
    </xdr:to>
    <xdr:cxnSp macro="">
      <xdr:nvCxnSpPr>
        <xdr:cNvPr id="56" name="直線コネクタ 55"/>
        <xdr:cNvCxnSpPr/>
      </xdr:nvCxnSpPr>
      <xdr:spPr bwMode="auto">
        <a:xfrm flipV="1">
          <a:off x="3606800" y="2164207"/>
          <a:ext cx="698500" cy="29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69488</xdr:rowOff>
    </xdr:from>
    <xdr:to>
      <xdr:col>3</xdr:col>
      <xdr:colOff>206375</xdr:colOff>
      <xdr:row>12</xdr:row>
      <xdr:rowOff>89033</xdr:rowOff>
    </xdr:to>
    <xdr:cxnSp macro="">
      <xdr:nvCxnSpPr>
        <xdr:cNvPr id="59" name="直線コネクタ 58"/>
        <xdr:cNvCxnSpPr/>
      </xdr:nvCxnSpPr>
      <xdr:spPr bwMode="auto">
        <a:xfrm>
          <a:off x="2908300" y="2174513"/>
          <a:ext cx="698500" cy="1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12</xdr:row>
      <xdr:rowOff>133502</xdr:rowOff>
    </xdr:from>
    <xdr:to>
      <xdr:col>5</xdr:col>
      <xdr:colOff>34925</xdr:colOff>
      <xdr:row>13</xdr:row>
      <xdr:rowOff>63652</xdr:rowOff>
    </xdr:to>
    <xdr:sp macro="" textlink="">
      <xdr:nvSpPr>
        <xdr:cNvPr id="69" name="円/楕円 68"/>
        <xdr:cNvSpPr/>
      </xdr:nvSpPr>
      <xdr:spPr bwMode="auto">
        <a:xfrm>
          <a:off x="5600700" y="2238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150029</xdr:rowOff>
    </xdr:from>
    <xdr:ext cx="762000" cy="259045"/>
    <xdr:sp macro="" textlink="">
      <xdr:nvSpPr>
        <xdr:cNvPr id="70" name="人口1人当たり決算額の推移該当値テキスト130"/>
        <xdr:cNvSpPr txBox="1"/>
      </xdr:nvSpPr>
      <xdr:spPr>
        <a:xfrm>
          <a:off x="5740400" y="208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106,492</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29451</xdr:rowOff>
    </xdr:from>
    <xdr:to>
      <xdr:col>4</xdr:col>
      <xdr:colOff>520700</xdr:colOff>
      <xdr:row>12</xdr:row>
      <xdr:rowOff>131051</xdr:rowOff>
    </xdr:to>
    <xdr:sp macro="" textlink="">
      <xdr:nvSpPr>
        <xdr:cNvPr id="71" name="円/楕円 70"/>
        <xdr:cNvSpPr/>
      </xdr:nvSpPr>
      <xdr:spPr bwMode="auto">
        <a:xfrm>
          <a:off x="4953000" y="2134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141228</xdr:rowOff>
    </xdr:from>
    <xdr:ext cx="736600" cy="259045"/>
    <xdr:sp macro="" textlink="">
      <xdr:nvSpPr>
        <xdr:cNvPr id="72" name="テキスト ボックス 71"/>
        <xdr:cNvSpPr txBox="1"/>
      </xdr:nvSpPr>
      <xdr:spPr>
        <a:xfrm>
          <a:off x="4622800" y="190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111,954</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8382</xdr:rowOff>
    </xdr:from>
    <xdr:to>
      <xdr:col>3</xdr:col>
      <xdr:colOff>955675</xdr:colOff>
      <xdr:row>12</xdr:row>
      <xdr:rowOff>109982</xdr:rowOff>
    </xdr:to>
    <xdr:sp macro="" textlink="">
      <xdr:nvSpPr>
        <xdr:cNvPr id="73" name="円/楕円 72"/>
        <xdr:cNvSpPr/>
      </xdr:nvSpPr>
      <xdr:spPr bwMode="auto">
        <a:xfrm>
          <a:off x="4254500" y="2113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120159</xdr:rowOff>
    </xdr:from>
    <xdr:ext cx="762000" cy="259045"/>
    <xdr:sp macro="" textlink="">
      <xdr:nvSpPr>
        <xdr:cNvPr id="74" name="テキスト ボックス 73"/>
        <xdr:cNvSpPr txBox="1"/>
      </xdr:nvSpPr>
      <xdr:spPr>
        <a:xfrm>
          <a:off x="3924300" y="1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113,060</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38233</xdr:rowOff>
    </xdr:from>
    <xdr:to>
      <xdr:col>3</xdr:col>
      <xdr:colOff>257175</xdr:colOff>
      <xdr:row>12</xdr:row>
      <xdr:rowOff>139833</xdr:rowOff>
    </xdr:to>
    <xdr:sp macro="" textlink="">
      <xdr:nvSpPr>
        <xdr:cNvPr id="75" name="円/楕円 74"/>
        <xdr:cNvSpPr/>
      </xdr:nvSpPr>
      <xdr:spPr bwMode="auto">
        <a:xfrm>
          <a:off x="3556000" y="214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150010</xdr:rowOff>
    </xdr:from>
    <xdr:ext cx="762000" cy="259045"/>
    <xdr:sp macro="" textlink="">
      <xdr:nvSpPr>
        <xdr:cNvPr id="76" name="テキスト ボックス 75"/>
        <xdr:cNvSpPr txBox="1"/>
      </xdr:nvSpPr>
      <xdr:spPr>
        <a:xfrm>
          <a:off x="3225800" y="191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111,493</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18688</xdr:rowOff>
    </xdr:from>
    <xdr:to>
      <xdr:col>2</xdr:col>
      <xdr:colOff>692150</xdr:colOff>
      <xdr:row>12</xdr:row>
      <xdr:rowOff>120288</xdr:rowOff>
    </xdr:to>
    <xdr:sp macro="" textlink="">
      <xdr:nvSpPr>
        <xdr:cNvPr id="77" name="円/楕円 76"/>
        <xdr:cNvSpPr/>
      </xdr:nvSpPr>
      <xdr:spPr bwMode="auto">
        <a:xfrm>
          <a:off x="2857500" y="2123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130465</xdr:rowOff>
    </xdr:from>
    <xdr:ext cx="762000" cy="259045"/>
    <xdr:sp macro="" textlink="">
      <xdr:nvSpPr>
        <xdr:cNvPr id="78" name="テキスト ボックス 77"/>
        <xdr:cNvSpPr txBox="1"/>
      </xdr:nvSpPr>
      <xdr:spPr>
        <a:xfrm>
          <a:off x="2527300" y="189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265554</xdr:rowOff>
    </xdr:from>
    <xdr:to>
      <xdr:col>4</xdr:col>
      <xdr:colOff>1117600</xdr:colOff>
      <xdr:row>35</xdr:row>
      <xdr:rowOff>305240</xdr:rowOff>
    </xdr:to>
    <xdr:cxnSp macro="">
      <xdr:nvCxnSpPr>
        <xdr:cNvPr id="110" name="直線コネクタ 109"/>
        <xdr:cNvCxnSpPr/>
      </xdr:nvCxnSpPr>
      <xdr:spPr bwMode="auto">
        <a:xfrm>
          <a:off x="5003800" y="6875904"/>
          <a:ext cx="647700" cy="39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211148</xdr:rowOff>
    </xdr:from>
    <xdr:to>
      <xdr:col>4</xdr:col>
      <xdr:colOff>469900</xdr:colOff>
      <xdr:row>35</xdr:row>
      <xdr:rowOff>265554</xdr:rowOff>
    </xdr:to>
    <xdr:cxnSp macro="">
      <xdr:nvCxnSpPr>
        <xdr:cNvPr id="113" name="直線コネクタ 112"/>
        <xdr:cNvCxnSpPr/>
      </xdr:nvCxnSpPr>
      <xdr:spPr bwMode="auto">
        <a:xfrm>
          <a:off x="4305300" y="6821498"/>
          <a:ext cx="698500" cy="54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204884</xdr:rowOff>
    </xdr:from>
    <xdr:to>
      <xdr:col>3</xdr:col>
      <xdr:colOff>904875</xdr:colOff>
      <xdr:row>35</xdr:row>
      <xdr:rowOff>211148</xdr:rowOff>
    </xdr:to>
    <xdr:cxnSp macro="">
      <xdr:nvCxnSpPr>
        <xdr:cNvPr id="116" name="直線コネクタ 115"/>
        <xdr:cNvCxnSpPr/>
      </xdr:nvCxnSpPr>
      <xdr:spPr bwMode="auto">
        <a:xfrm>
          <a:off x="3606800" y="6815234"/>
          <a:ext cx="698500" cy="6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198963</xdr:rowOff>
    </xdr:from>
    <xdr:to>
      <xdr:col>3</xdr:col>
      <xdr:colOff>206375</xdr:colOff>
      <xdr:row>35</xdr:row>
      <xdr:rowOff>204884</xdr:rowOff>
    </xdr:to>
    <xdr:cxnSp macro="">
      <xdr:nvCxnSpPr>
        <xdr:cNvPr id="119" name="直線コネクタ 118"/>
        <xdr:cNvCxnSpPr/>
      </xdr:nvCxnSpPr>
      <xdr:spPr bwMode="auto">
        <a:xfrm>
          <a:off x="2908300" y="6809313"/>
          <a:ext cx="698500" cy="5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254440</xdr:rowOff>
    </xdr:from>
    <xdr:to>
      <xdr:col>5</xdr:col>
      <xdr:colOff>34925</xdr:colOff>
      <xdr:row>36</xdr:row>
      <xdr:rowOff>13140</xdr:rowOff>
    </xdr:to>
    <xdr:sp macro="" textlink="">
      <xdr:nvSpPr>
        <xdr:cNvPr id="129" name="円/楕円 128"/>
        <xdr:cNvSpPr/>
      </xdr:nvSpPr>
      <xdr:spPr bwMode="auto">
        <a:xfrm>
          <a:off x="5600700" y="6864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99517</xdr:rowOff>
    </xdr:from>
    <xdr:ext cx="762000" cy="259045"/>
    <xdr:sp macro="" textlink="">
      <xdr:nvSpPr>
        <xdr:cNvPr id="130" name="人口1人当たり決算額の推移該当値テキスト445"/>
        <xdr:cNvSpPr txBox="1"/>
      </xdr:nvSpPr>
      <xdr:spPr>
        <a:xfrm>
          <a:off x="5740400" y="6709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24,703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214754</xdr:rowOff>
    </xdr:from>
    <xdr:to>
      <xdr:col>4</xdr:col>
      <xdr:colOff>520700</xdr:colOff>
      <xdr:row>35</xdr:row>
      <xdr:rowOff>316354</xdr:rowOff>
    </xdr:to>
    <xdr:sp macro="" textlink="">
      <xdr:nvSpPr>
        <xdr:cNvPr id="131" name="円/楕円 130"/>
        <xdr:cNvSpPr/>
      </xdr:nvSpPr>
      <xdr:spPr bwMode="auto">
        <a:xfrm>
          <a:off x="4953000" y="6825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326531</xdr:rowOff>
    </xdr:from>
    <xdr:ext cx="736600" cy="259045"/>
    <xdr:sp macro="" textlink="">
      <xdr:nvSpPr>
        <xdr:cNvPr id="132" name="テキスト ボックス 131"/>
        <xdr:cNvSpPr txBox="1"/>
      </xdr:nvSpPr>
      <xdr:spPr>
        <a:xfrm>
          <a:off x="4622800" y="659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160348</xdr:rowOff>
    </xdr:from>
    <xdr:to>
      <xdr:col>3</xdr:col>
      <xdr:colOff>955675</xdr:colOff>
      <xdr:row>35</xdr:row>
      <xdr:rowOff>261948</xdr:rowOff>
    </xdr:to>
    <xdr:sp macro="" textlink="">
      <xdr:nvSpPr>
        <xdr:cNvPr id="133" name="円/楕円 132"/>
        <xdr:cNvSpPr/>
      </xdr:nvSpPr>
      <xdr:spPr bwMode="auto">
        <a:xfrm>
          <a:off x="4254500" y="6770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272125</xdr:rowOff>
    </xdr:from>
    <xdr:ext cx="762000" cy="259045"/>
    <xdr:sp macro="" textlink="">
      <xdr:nvSpPr>
        <xdr:cNvPr id="134" name="テキスト ボックス 133"/>
        <xdr:cNvSpPr txBox="1"/>
      </xdr:nvSpPr>
      <xdr:spPr>
        <a:xfrm>
          <a:off x="3924300" y="653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28,819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154084</xdr:rowOff>
    </xdr:from>
    <xdr:to>
      <xdr:col>3</xdr:col>
      <xdr:colOff>257175</xdr:colOff>
      <xdr:row>35</xdr:row>
      <xdr:rowOff>255684</xdr:rowOff>
    </xdr:to>
    <xdr:sp macro="" textlink="">
      <xdr:nvSpPr>
        <xdr:cNvPr id="135" name="円/楕円 134"/>
        <xdr:cNvSpPr/>
      </xdr:nvSpPr>
      <xdr:spPr bwMode="auto">
        <a:xfrm>
          <a:off x="3556000" y="6764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265861</xdr:rowOff>
    </xdr:from>
    <xdr:ext cx="762000" cy="259045"/>
    <xdr:sp macro="" textlink="">
      <xdr:nvSpPr>
        <xdr:cNvPr id="136" name="テキスト ボックス 135"/>
        <xdr:cNvSpPr txBox="1"/>
      </xdr:nvSpPr>
      <xdr:spPr>
        <a:xfrm>
          <a:off x="3225800" y="65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29,093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148163</xdr:rowOff>
    </xdr:from>
    <xdr:to>
      <xdr:col>2</xdr:col>
      <xdr:colOff>692150</xdr:colOff>
      <xdr:row>35</xdr:row>
      <xdr:rowOff>249763</xdr:rowOff>
    </xdr:to>
    <xdr:sp macro="" textlink="">
      <xdr:nvSpPr>
        <xdr:cNvPr id="137" name="円/楕円 136"/>
        <xdr:cNvSpPr/>
      </xdr:nvSpPr>
      <xdr:spPr bwMode="auto">
        <a:xfrm>
          <a:off x="2857500" y="675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259940</xdr:rowOff>
    </xdr:from>
    <xdr:ext cx="762000" cy="259045"/>
    <xdr:sp macro="" textlink="">
      <xdr:nvSpPr>
        <xdr:cNvPr id="138" name="テキスト ボックス 137"/>
        <xdr:cNvSpPr txBox="1"/>
      </xdr:nvSpPr>
      <xdr:spPr>
        <a:xfrm>
          <a:off x="2527300" y="652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latin typeface="+mn-lt"/>
              <a:ea typeface="+mn-ea"/>
              <a:cs typeface="+mn-cs"/>
            </a:rPr>
            <a:t>平成２３年度まで実質単年度収支は黒字で推移し、平成２４年度では赤字に転じたものの、平成２５年度は再び黒字となった。</a:t>
          </a:r>
        </a:p>
        <a:p>
          <a:r>
            <a:rPr lang="ja-JP" altLang="ja-JP" sz="1400">
              <a:solidFill>
                <a:schemeClr val="dk1"/>
              </a:solidFill>
              <a:latin typeface="+mn-lt"/>
              <a:ea typeface="+mn-ea"/>
              <a:cs typeface="+mn-cs"/>
            </a:rPr>
            <a:t>地方税・地方交付税の収入増や、人員削減等の行革努力に加え、国家公務員に準じた給与減額支給措置を講じたことにより人件費が減少し、基金収支の状況が大幅に改善したことが要因である。なお本年度も将来的な公債費負担の軽減の観点から臨時財政対策債については発行可能額までの借入を行ってい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latin typeface="+mn-lt"/>
              <a:ea typeface="+mn-ea"/>
              <a:cs typeface="+mn-cs"/>
            </a:rPr>
            <a:t>平成２５年度においても全ての会計で赤字は発生していない。 </a:t>
          </a:r>
        </a:p>
        <a:p>
          <a:r>
            <a:rPr lang="ja-JP" altLang="ja-JP" sz="1400">
              <a:solidFill>
                <a:schemeClr val="dk1"/>
              </a:solidFill>
              <a:latin typeface="+mn-lt"/>
              <a:ea typeface="+mn-ea"/>
              <a:cs typeface="+mn-cs"/>
            </a:rPr>
            <a:t>ただし病院事業会計については、平成２１年度まで赤字が続き、平成２２年度以降黒字に転換しているが、それは一般会計からの繰出金を増額したことによるものである。構造的に多額の一般会計繰出金に依存しており、財政状況の厳しい中、今後これ以上の赤字補てんが困難となることは明らかである。また経営状況がさらに悪化した場合、再び赤字となる可能性があり、経営形態の見直しを含めた抜本的改革が必要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latin typeface="+mn-lt"/>
              <a:ea typeface="+mn-ea"/>
              <a:cs typeface="+mn-cs"/>
            </a:rPr>
            <a:t>計画的な施設の統廃合に伴う施設整備等については、合併特例債を活用して事業を実施しており、元利償還金等は増加傾向にあるが、過去に借り入れた地方債で基準財政需要額の算入率が低いものの償還が終わり、それに代わり算入率の高い合併特例債や臨時財政対策債の元利償還金が増えていることで算入公債費等も増加し、むしろ実質公債費比率の分子は減少する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latin typeface="+mn-lt"/>
              <a:ea typeface="+mn-ea"/>
              <a:cs typeface="+mn-cs"/>
            </a:rPr>
            <a:t>計画的な施設の統廃合に伴う施設整備等については、合併特例債を活用して事業を実施しており、元利償還金等は増加傾向にあるが、過去に借り入れた地方債で基準財政需要額の算入率が低いものの償還が終わり、</a:t>
          </a:r>
          <a:r>
            <a:rPr lang="ja-JP" altLang="en-US" sz="1400">
              <a:solidFill>
                <a:schemeClr val="dk1"/>
              </a:solidFill>
              <a:latin typeface="+mn-lt"/>
              <a:ea typeface="+mn-ea"/>
              <a:cs typeface="+mn-cs"/>
            </a:rPr>
            <a:t>かわって</a:t>
          </a:r>
          <a:r>
            <a:rPr lang="ja-JP" altLang="ja-JP" sz="1400">
              <a:solidFill>
                <a:schemeClr val="dk1"/>
              </a:solidFill>
              <a:latin typeface="+mn-lt"/>
              <a:ea typeface="+mn-ea"/>
              <a:cs typeface="+mn-cs"/>
            </a:rPr>
            <a:t>算入率の高い合併特例債や臨時財政対策債の元利償還金が増えていることから、基準財政需要額算入見込額が増加している。 </a:t>
          </a:r>
        </a:p>
        <a:p>
          <a:r>
            <a:rPr lang="ja-JP" altLang="ja-JP" sz="1400">
              <a:solidFill>
                <a:schemeClr val="dk1"/>
              </a:solidFill>
              <a:latin typeface="+mn-lt"/>
              <a:ea typeface="+mn-ea"/>
              <a:cs typeface="+mn-cs"/>
            </a:rPr>
            <a:t>こうした地方交付税の増加や人件費削減などによって基金の積立が可能となり、充当可能基金残高が増加傾向にあることから、地方債残高の増加による将来負担額の増加傾向はあるものの、将来負担比率の分子は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30687331</v>
      </c>
      <c r="BO4" s="349"/>
      <c r="BP4" s="349"/>
      <c r="BQ4" s="349"/>
      <c r="BR4" s="349"/>
      <c r="BS4" s="349"/>
      <c r="BT4" s="349"/>
      <c r="BU4" s="350"/>
      <c r="BV4" s="348">
        <v>26641516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4.5</v>
      </c>
      <c r="CU4" s="355"/>
      <c r="CV4" s="355"/>
      <c r="CW4" s="355"/>
      <c r="CX4" s="355"/>
      <c r="CY4" s="355"/>
      <c r="CZ4" s="355"/>
      <c r="DA4" s="356"/>
      <c r="DB4" s="354">
        <v>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29911556</v>
      </c>
      <c r="BO5" s="386"/>
      <c r="BP5" s="386"/>
      <c r="BQ5" s="386"/>
      <c r="BR5" s="386"/>
      <c r="BS5" s="386"/>
      <c r="BT5" s="386"/>
      <c r="BU5" s="387"/>
      <c r="BV5" s="385">
        <v>25641179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89.2</v>
      </c>
      <c r="CU5" s="383"/>
      <c r="CV5" s="383"/>
      <c r="CW5" s="383"/>
      <c r="CX5" s="383"/>
      <c r="CY5" s="383"/>
      <c r="CZ5" s="383"/>
      <c r="DA5" s="384"/>
      <c r="DB5" s="382">
        <v>90.2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775775</v>
      </c>
      <c r="BO6" s="386"/>
      <c r="BP6" s="386"/>
      <c r="BQ6" s="386"/>
      <c r="BR6" s="386"/>
      <c r="BS6" s="386"/>
      <c r="BT6" s="386"/>
      <c r="BU6" s="387"/>
      <c r="BV6" s="385">
        <v>1000337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93.6</v>
      </c>
      <c r="CU6" s="423"/>
      <c r="CV6" s="423"/>
      <c r="CW6" s="423"/>
      <c r="CX6" s="423"/>
      <c r="CY6" s="423"/>
      <c r="CZ6" s="423"/>
      <c r="DA6" s="424"/>
      <c r="DB6" s="422">
        <v>95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26410</v>
      </c>
      <c r="BO7" s="386"/>
      <c r="BP7" s="386"/>
      <c r="BQ7" s="386"/>
      <c r="BR7" s="386"/>
      <c r="BS7" s="386"/>
      <c r="BT7" s="386"/>
      <c r="BU7" s="387"/>
      <c r="BV7" s="385">
        <v>341865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16631984</v>
      </c>
      <c r="CU7" s="386"/>
      <c r="CV7" s="386"/>
      <c r="CW7" s="386"/>
      <c r="CX7" s="386"/>
      <c r="CY7" s="386"/>
      <c r="CZ7" s="386"/>
      <c r="DA7" s="387"/>
      <c r="DB7" s="385">
        <v>16409813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749365</v>
      </c>
      <c r="BO8" s="386"/>
      <c r="BP8" s="386"/>
      <c r="BQ8" s="386"/>
      <c r="BR8" s="386"/>
      <c r="BS8" s="386"/>
      <c r="BT8" s="386"/>
      <c r="BU8" s="387"/>
      <c r="BV8" s="385">
        <v>658472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0.44</v>
      </c>
      <c r="CU8" s="426"/>
      <c r="CV8" s="426"/>
      <c r="CW8" s="426"/>
      <c r="CX8" s="426"/>
      <c r="CY8" s="426"/>
      <c r="CZ8" s="426"/>
      <c r="DA8" s="427"/>
      <c r="DB8" s="425">
        <v>0.45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54694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90893</v>
      </c>
      <c r="BO9" s="386"/>
      <c r="BP9" s="386"/>
      <c r="BQ9" s="386"/>
      <c r="BR9" s="386"/>
      <c r="BS9" s="386"/>
      <c r="BT9" s="386"/>
      <c r="BU9" s="387"/>
      <c r="BV9" s="385">
        <v>-48103</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16.899999999999999</v>
      </c>
      <c r="CU9" s="383"/>
      <c r="CV9" s="383"/>
      <c r="CW9" s="383"/>
      <c r="CX9" s="383"/>
      <c r="CY9" s="383"/>
      <c r="CZ9" s="383"/>
      <c r="DA9" s="384"/>
      <c r="DB9" s="382">
        <v>17.7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58225</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796845</v>
      </c>
      <c r="BO10" s="386"/>
      <c r="BP10" s="386"/>
      <c r="BQ10" s="386"/>
      <c r="BR10" s="386"/>
      <c r="BS10" s="386"/>
      <c r="BT10" s="386"/>
      <c r="BU10" s="387"/>
      <c r="BV10" s="385">
        <v>531371</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v>5625</v>
      </c>
      <c r="BO11" s="386"/>
      <c r="BP11" s="386"/>
      <c r="BQ11" s="386"/>
      <c r="BR11" s="386"/>
      <c r="BS11" s="386"/>
      <c r="BT11" s="386"/>
      <c r="BU11" s="387"/>
      <c r="BV11" s="385">
        <v>80</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54908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131008</v>
      </c>
      <c r="BO12" s="386"/>
      <c r="BP12" s="386"/>
      <c r="BQ12" s="386"/>
      <c r="BR12" s="386"/>
      <c r="BS12" s="386"/>
      <c r="BT12" s="386"/>
      <c r="BU12" s="387"/>
      <c r="BV12" s="385">
        <v>530869</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54640</v>
      </c>
      <c r="S13" s="467"/>
      <c r="T13" s="467"/>
      <c r="U13" s="467"/>
      <c r="V13" s="468"/>
      <c r="W13" s="401" t="s">
        <v>124</v>
      </c>
      <c r="X13" s="402"/>
      <c r="Y13" s="402"/>
      <c r="Z13" s="402"/>
      <c r="AA13" s="402"/>
      <c r="AB13" s="392"/>
      <c r="AC13" s="436">
        <v>2489</v>
      </c>
      <c r="AD13" s="437"/>
      <c r="AE13" s="437"/>
      <c r="AF13" s="437"/>
      <c r="AG13" s="476"/>
      <c r="AH13" s="436">
        <v>3426</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762355</v>
      </c>
      <c r="BO13" s="386"/>
      <c r="BP13" s="386"/>
      <c r="BQ13" s="386"/>
      <c r="BR13" s="386"/>
      <c r="BS13" s="386"/>
      <c r="BT13" s="386"/>
      <c r="BU13" s="387"/>
      <c r="BV13" s="385">
        <v>-47521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10.6</v>
      </c>
      <c r="CU13" s="383"/>
      <c r="CV13" s="383"/>
      <c r="CW13" s="383"/>
      <c r="CX13" s="383"/>
      <c r="CY13" s="383"/>
      <c r="CZ13" s="383"/>
      <c r="DA13" s="384"/>
      <c r="DB13" s="382">
        <v>11.2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55526</v>
      </c>
      <c r="S14" s="467"/>
      <c r="T14" s="467"/>
      <c r="U14" s="467"/>
      <c r="V14" s="468"/>
      <c r="W14" s="375"/>
      <c r="X14" s="376"/>
      <c r="Y14" s="376"/>
      <c r="Z14" s="376"/>
      <c r="AA14" s="376"/>
      <c r="AB14" s="365"/>
      <c r="AC14" s="469">
        <v>10.199999999999999</v>
      </c>
      <c r="AD14" s="470"/>
      <c r="AE14" s="470"/>
      <c r="AF14" s="470"/>
      <c r="AG14" s="471"/>
      <c r="AH14" s="469">
        <v>12.1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72.8</v>
      </c>
      <c r="CU14" s="481"/>
      <c r="CV14" s="481"/>
      <c r="CW14" s="481"/>
      <c r="CX14" s="481"/>
      <c r="CY14" s="481"/>
      <c r="CZ14" s="481"/>
      <c r="DA14" s="482"/>
      <c r="DB14" s="480">
        <v>78.8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55232</v>
      </c>
      <c r="S15" s="467"/>
      <c r="T15" s="467"/>
      <c r="U15" s="467"/>
      <c r="V15" s="468"/>
      <c r="W15" s="401" t="s">
        <v>131</v>
      </c>
      <c r="X15" s="402"/>
      <c r="Y15" s="402"/>
      <c r="Z15" s="402"/>
      <c r="AA15" s="402"/>
      <c r="AB15" s="392"/>
      <c r="AC15" s="436">
        <v>4838</v>
      </c>
      <c r="AD15" s="437"/>
      <c r="AE15" s="437"/>
      <c r="AF15" s="437"/>
      <c r="AG15" s="476"/>
      <c r="AH15" s="436">
        <v>6447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4988304</v>
      </c>
      <c r="BO15" s="349"/>
      <c r="BP15" s="349"/>
      <c r="BQ15" s="349"/>
      <c r="BR15" s="349"/>
      <c r="BS15" s="349"/>
      <c r="BT15" s="349"/>
      <c r="BU15" s="350"/>
      <c r="BV15" s="348">
        <v>4927467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19.8</v>
      </c>
      <c r="AD16" s="470"/>
      <c r="AE16" s="470"/>
      <c r="AF16" s="470"/>
      <c r="AG16" s="471"/>
      <c r="AH16" s="469">
        <v>22.8</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11510844</v>
      </c>
      <c r="BO16" s="386"/>
      <c r="BP16" s="386"/>
      <c r="BQ16" s="386"/>
      <c r="BR16" s="386"/>
      <c r="BS16" s="386"/>
      <c r="BT16" s="386"/>
      <c r="BU16" s="387"/>
      <c r="BV16" s="385">
        <v>11402701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17150</v>
      </c>
      <c r="AD17" s="437"/>
      <c r="AE17" s="437"/>
      <c r="AF17" s="437"/>
      <c r="AG17" s="476"/>
      <c r="AH17" s="436">
        <v>18273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6441226</v>
      </c>
      <c r="BO17" s="386"/>
      <c r="BP17" s="386"/>
      <c r="BQ17" s="386"/>
      <c r="BR17" s="386"/>
      <c r="BS17" s="386"/>
      <c r="BT17" s="386"/>
      <c r="BU17" s="387"/>
      <c r="BV17" s="385">
        <v>6342897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179.73</v>
      </c>
      <c r="M18" s="498"/>
      <c r="N18" s="498"/>
      <c r="O18" s="498"/>
      <c r="P18" s="498"/>
      <c r="Q18" s="498"/>
      <c r="R18" s="499"/>
      <c r="S18" s="499"/>
      <c r="T18" s="499"/>
      <c r="U18" s="499"/>
      <c r="V18" s="500"/>
      <c r="W18" s="403"/>
      <c r="X18" s="404"/>
      <c r="Y18" s="404"/>
      <c r="Z18" s="404"/>
      <c r="AA18" s="404"/>
      <c r="AB18" s="395"/>
      <c r="AC18" s="501">
        <v>70.099999999999994</v>
      </c>
      <c r="AD18" s="502"/>
      <c r="AE18" s="502"/>
      <c r="AF18" s="502"/>
      <c r="AG18" s="503"/>
      <c r="AH18" s="501">
        <v>64.7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14689783</v>
      </c>
      <c r="BO18" s="386"/>
      <c r="BP18" s="386"/>
      <c r="BQ18" s="386"/>
      <c r="BR18" s="386"/>
      <c r="BS18" s="386"/>
      <c r="BT18" s="386"/>
      <c r="BU18" s="387"/>
      <c r="BV18" s="385">
        <v>14693560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304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19716864</v>
      </c>
      <c r="BO19" s="386"/>
      <c r="BP19" s="386"/>
      <c r="BQ19" s="386"/>
      <c r="BR19" s="386"/>
      <c r="BS19" s="386"/>
      <c r="BT19" s="386"/>
      <c r="BU19" s="387"/>
      <c r="BV19" s="385">
        <v>18478531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20553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34449743</v>
      </c>
      <c r="BO23" s="386"/>
      <c r="BP23" s="386"/>
      <c r="BQ23" s="386"/>
      <c r="BR23" s="386"/>
      <c r="BS23" s="386"/>
      <c r="BT23" s="386"/>
      <c r="BU23" s="387"/>
      <c r="BV23" s="385">
        <v>30915574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7200</v>
      </c>
      <c r="R24" s="437"/>
      <c r="S24" s="437"/>
      <c r="T24" s="437"/>
      <c r="U24" s="437"/>
      <c r="V24" s="476"/>
      <c r="W24" s="531"/>
      <c r="X24" s="519"/>
      <c r="Y24" s="520"/>
      <c r="Z24" s="435" t="s">
        <v>154</v>
      </c>
      <c r="AA24" s="415"/>
      <c r="AB24" s="415"/>
      <c r="AC24" s="415"/>
      <c r="AD24" s="415"/>
      <c r="AE24" s="415"/>
      <c r="AF24" s="415"/>
      <c r="AG24" s="416"/>
      <c r="AH24" s="436">
        <v>530</v>
      </c>
      <c r="AI24" s="437"/>
      <c r="AJ24" s="437"/>
      <c r="AK24" s="437"/>
      <c r="AL24" s="476"/>
      <c r="AM24" s="436">
        <v>1664200</v>
      </c>
      <c r="AN24" s="437"/>
      <c r="AO24" s="437"/>
      <c r="AP24" s="437"/>
      <c r="AQ24" s="437"/>
      <c r="AR24" s="476"/>
      <c r="AS24" s="436">
        <v>3140</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15167396</v>
      </c>
      <c r="BO24" s="386"/>
      <c r="BP24" s="386"/>
      <c r="BQ24" s="386"/>
      <c r="BR24" s="386"/>
      <c r="BS24" s="386"/>
      <c r="BT24" s="386"/>
      <c r="BU24" s="387"/>
      <c r="BV24" s="385">
        <v>15687697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6650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989477</v>
      </c>
      <c r="BO25" s="349"/>
      <c r="BP25" s="349"/>
      <c r="BQ25" s="349"/>
      <c r="BR25" s="349"/>
      <c r="BS25" s="349"/>
      <c r="BT25" s="349"/>
      <c r="BU25" s="350"/>
      <c r="BV25" s="348">
        <v>5159200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5700</v>
      </c>
      <c r="R26" s="437"/>
      <c r="S26" s="437"/>
      <c r="T26" s="437"/>
      <c r="U26" s="437"/>
      <c r="V26" s="476"/>
      <c r="W26" s="531"/>
      <c r="X26" s="519"/>
      <c r="Y26" s="520"/>
      <c r="Z26" s="435" t="s">
        <v>160</v>
      </c>
      <c r="AA26" s="539"/>
      <c r="AB26" s="539"/>
      <c r="AC26" s="539"/>
      <c r="AD26" s="539"/>
      <c r="AE26" s="539"/>
      <c r="AF26" s="539"/>
      <c r="AG26" s="540"/>
      <c r="AH26" s="436">
        <v>92</v>
      </c>
      <c r="AI26" s="437"/>
      <c r="AJ26" s="437"/>
      <c r="AK26" s="437"/>
      <c r="AL26" s="476"/>
      <c r="AM26" s="436">
        <v>260084</v>
      </c>
      <c r="AN26" s="437"/>
      <c r="AO26" s="437"/>
      <c r="AP26" s="437"/>
      <c r="AQ26" s="437"/>
      <c r="AR26" s="476"/>
      <c r="AS26" s="436">
        <v>2827</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4700</v>
      </c>
      <c r="R27" s="437"/>
      <c r="S27" s="437"/>
      <c r="T27" s="437"/>
      <c r="U27" s="437"/>
      <c r="V27" s="476"/>
      <c r="W27" s="531"/>
      <c r="X27" s="519"/>
      <c r="Y27" s="520"/>
      <c r="Z27" s="435" t="s">
        <v>163</v>
      </c>
      <c r="AA27" s="415"/>
      <c r="AB27" s="415"/>
      <c r="AC27" s="415"/>
      <c r="AD27" s="415"/>
      <c r="AE27" s="415"/>
      <c r="AF27" s="415"/>
      <c r="AG27" s="416"/>
      <c r="AH27" s="436">
        <v>38</v>
      </c>
      <c r="AI27" s="437"/>
      <c r="AJ27" s="437"/>
      <c r="AK27" s="437"/>
      <c r="AL27" s="476"/>
      <c r="AM27" s="436">
        <v>125818</v>
      </c>
      <c r="AN27" s="437"/>
      <c r="AO27" s="437"/>
      <c r="AP27" s="437"/>
      <c r="AQ27" s="437"/>
      <c r="AR27" s="476"/>
      <c r="AS27" s="436">
        <v>3311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892592</v>
      </c>
      <c r="BO27" s="553"/>
      <c r="BP27" s="553"/>
      <c r="BQ27" s="553"/>
      <c r="BR27" s="553"/>
      <c r="BS27" s="553"/>
      <c r="BT27" s="553"/>
      <c r="BU27" s="554"/>
      <c r="BV27" s="552">
        <v>892592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3990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3298475</v>
      </c>
      <c r="BO28" s="349"/>
      <c r="BP28" s="349"/>
      <c r="BQ28" s="349"/>
      <c r="BR28" s="349"/>
      <c r="BS28" s="349"/>
      <c r="BT28" s="349"/>
      <c r="BU28" s="350"/>
      <c r="BV28" s="348">
        <v>2632638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18</v>
      </c>
      <c r="M29" s="437"/>
      <c r="N29" s="437"/>
      <c r="O29" s="437"/>
      <c r="P29" s="476"/>
      <c r="Q29" s="436">
        <v>3700</v>
      </c>
      <c r="R29" s="437"/>
      <c r="S29" s="437"/>
      <c r="T29" s="437"/>
      <c r="U29" s="437"/>
      <c r="V29" s="476"/>
      <c r="W29" s="531"/>
      <c r="X29" s="519"/>
      <c r="Y29" s="520"/>
      <c r="Z29" s="435" t="s">
        <v>170</v>
      </c>
      <c r="AA29" s="415"/>
      <c r="AB29" s="415"/>
      <c r="AC29" s="415"/>
      <c r="AD29" s="415"/>
      <c r="AE29" s="415"/>
      <c r="AF29" s="415"/>
      <c r="AG29" s="416"/>
      <c r="AH29" s="436">
        <v>568</v>
      </c>
      <c r="AI29" s="437"/>
      <c r="AJ29" s="437"/>
      <c r="AK29" s="437"/>
      <c r="AL29" s="476"/>
      <c r="AM29" s="436">
        <v>1790018</v>
      </c>
      <c r="AN29" s="437"/>
      <c r="AO29" s="437"/>
      <c r="AP29" s="437"/>
      <c r="AQ29" s="437"/>
      <c r="AR29" s="476"/>
      <c r="AS29" s="436">
        <v>3151</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1202973</v>
      </c>
      <c r="BO29" s="386"/>
      <c r="BP29" s="386"/>
      <c r="BQ29" s="386"/>
      <c r="BR29" s="386"/>
      <c r="BS29" s="386"/>
      <c r="BT29" s="386"/>
      <c r="BU29" s="387"/>
      <c r="BV29" s="385">
        <v>883436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96.7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4130275</v>
      </c>
      <c r="BO30" s="553"/>
      <c r="BP30" s="553"/>
      <c r="BQ30" s="553"/>
      <c r="BR30" s="553"/>
      <c r="BS30" s="553"/>
      <c r="BT30" s="553"/>
      <c r="BU30" s="554"/>
      <c r="BV30" s="552">
        <v>4147543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志摩広域消防組合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住宅新築資金等貸付事業特別会計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IF('各会計、関係団体の財政状況及び健全化判断比率'!B32="","",'各会計、関係団体の財政状況及び健全化判断比率'!B32)</f>
        <v>病院事業会計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志摩広域行政組合（一般会計）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志摩広域行政組合（才庭寮特別会計）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志摩広域行政組合（ともやま苑特別会計）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志摩広域行政組合(福祉センター特別会計）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三重県市町総合事務組合（一般会計）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三重県市町総合事務組合（退職手当特別会計）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三重県市町総合事務組合（共有デジタル地図特別会計）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三重県市町総合事務組合（共同研修特別会計）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18</v>
      </c>
      <c r="BX43" s="564"/>
      <c r="BY43" s="565" t="str">
        <f>IF('各会計、関係団体の財政状況及び健全化判断比率'!B77="","",'各会計、関係団体の財政状況及び健全化判断比率'!B77)</f>
        <v>三重県市町総合事務組合（物品特別会計）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9"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5758231</v>
      </c>
      <c r="S5" s="581"/>
      <c r="T5" s="581"/>
      <c r="U5" s="581"/>
      <c r="V5" s="581"/>
      <c r="W5" s="581"/>
      <c r="X5" s="581"/>
      <c r="Y5" s="582"/>
      <c r="Z5" s="583">
        <v>18.8</v>
      </c>
      <c r="AA5" s="583"/>
      <c r="AB5" s="583"/>
      <c r="AC5" s="583"/>
      <c r="AD5" s="584">
        <v>5758231</v>
      </c>
      <c r="AE5" s="584"/>
      <c r="AF5" s="584"/>
      <c r="AG5" s="584"/>
      <c r="AH5" s="584"/>
      <c r="AI5" s="584"/>
      <c r="AJ5" s="584"/>
      <c r="AK5" s="584"/>
      <c r="AL5" s="585">
        <v>36.700000000000003</v>
      </c>
      <c r="AM5" s="586"/>
      <c r="AN5" s="586"/>
      <c r="AO5" s="587"/>
      <c r="AP5" s="577" t="s">
        <v>208</v>
      </c>
      <c r="AQ5" s="578"/>
      <c r="AR5" s="578"/>
      <c r="AS5" s="578"/>
      <c r="AT5" s="578"/>
      <c r="AU5" s="578"/>
      <c r="AV5" s="578"/>
      <c r="AW5" s="578"/>
      <c r="AX5" s="578"/>
      <c r="AY5" s="578"/>
      <c r="AZ5" s="578"/>
      <c r="BA5" s="578"/>
      <c r="BB5" s="578"/>
      <c r="BC5" s="578"/>
      <c r="BD5" s="578"/>
      <c r="BE5" s="578"/>
      <c r="BF5" s="579"/>
      <c r="BG5" s="591">
        <v>5590765</v>
      </c>
      <c r="BH5" s="592"/>
      <c r="BI5" s="592"/>
      <c r="BJ5" s="592"/>
      <c r="BK5" s="592"/>
      <c r="BL5" s="592"/>
      <c r="BM5" s="592"/>
      <c r="BN5" s="593"/>
      <c r="BO5" s="594">
        <v>97.1</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175914</v>
      </c>
      <c r="S6" s="592"/>
      <c r="T6" s="592"/>
      <c r="U6" s="592"/>
      <c r="V6" s="592"/>
      <c r="W6" s="592"/>
      <c r="X6" s="592"/>
      <c r="Y6" s="593"/>
      <c r="Z6" s="594">
        <v>0.6</v>
      </c>
      <c r="AA6" s="594"/>
      <c r="AB6" s="594"/>
      <c r="AC6" s="594"/>
      <c r="AD6" s="595">
        <v>175914</v>
      </c>
      <c r="AE6" s="595"/>
      <c r="AF6" s="595"/>
      <c r="AG6" s="595"/>
      <c r="AH6" s="595"/>
      <c r="AI6" s="595"/>
      <c r="AJ6" s="595"/>
      <c r="AK6" s="595"/>
      <c r="AL6" s="596">
        <v>1.1000000000000001</v>
      </c>
      <c r="AM6" s="597"/>
      <c r="AN6" s="597"/>
      <c r="AO6" s="598"/>
      <c r="AP6" s="588" t="s">
        <v>214</v>
      </c>
      <c r="AQ6" s="589"/>
      <c r="AR6" s="589"/>
      <c r="AS6" s="589"/>
      <c r="AT6" s="589"/>
      <c r="AU6" s="589"/>
      <c r="AV6" s="589"/>
      <c r="AW6" s="589"/>
      <c r="AX6" s="589"/>
      <c r="AY6" s="589"/>
      <c r="AZ6" s="589"/>
      <c r="BA6" s="589"/>
      <c r="BB6" s="589"/>
      <c r="BC6" s="589"/>
      <c r="BD6" s="589"/>
      <c r="BE6" s="589"/>
      <c r="BF6" s="590"/>
      <c r="BG6" s="591">
        <v>5590765</v>
      </c>
      <c r="BH6" s="592"/>
      <c r="BI6" s="592"/>
      <c r="BJ6" s="592"/>
      <c r="BK6" s="592"/>
      <c r="BL6" s="592"/>
      <c r="BM6" s="592"/>
      <c r="BN6" s="593"/>
      <c r="BO6" s="594">
        <v>97.1</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218935</v>
      </c>
      <c r="CS6" s="592"/>
      <c r="CT6" s="592"/>
      <c r="CU6" s="592"/>
      <c r="CV6" s="592"/>
      <c r="CW6" s="592"/>
      <c r="CX6" s="592"/>
      <c r="CY6" s="593"/>
      <c r="CZ6" s="594">
        <v>0.7</v>
      </c>
      <c r="DA6" s="594"/>
      <c r="DB6" s="594"/>
      <c r="DC6" s="594"/>
      <c r="DD6" s="600" t="s">
        <v>209</v>
      </c>
      <c r="DE6" s="592"/>
      <c r="DF6" s="592"/>
      <c r="DG6" s="592"/>
      <c r="DH6" s="592"/>
      <c r="DI6" s="592"/>
      <c r="DJ6" s="592"/>
      <c r="DK6" s="592"/>
      <c r="DL6" s="592"/>
      <c r="DM6" s="592"/>
      <c r="DN6" s="592"/>
      <c r="DO6" s="592"/>
      <c r="DP6" s="593"/>
      <c r="DQ6" s="600">
        <v>218935</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14858</v>
      </c>
      <c r="S7" s="592"/>
      <c r="T7" s="592"/>
      <c r="U7" s="592"/>
      <c r="V7" s="592"/>
      <c r="W7" s="592"/>
      <c r="X7" s="592"/>
      <c r="Y7" s="593"/>
      <c r="Z7" s="594">
        <v>0</v>
      </c>
      <c r="AA7" s="594"/>
      <c r="AB7" s="594"/>
      <c r="AC7" s="594"/>
      <c r="AD7" s="595">
        <v>14858</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2075631</v>
      </c>
      <c r="BH7" s="592"/>
      <c r="BI7" s="592"/>
      <c r="BJ7" s="592"/>
      <c r="BK7" s="592"/>
      <c r="BL7" s="592"/>
      <c r="BM7" s="592"/>
      <c r="BN7" s="593"/>
      <c r="BO7" s="594">
        <v>36</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3613260</v>
      </c>
      <c r="CS7" s="592"/>
      <c r="CT7" s="592"/>
      <c r="CU7" s="592"/>
      <c r="CV7" s="592"/>
      <c r="CW7" s="592"/>
      <c r="CX7" s="592"/>
      <c r="CY7" s="593"/>
      <c r="CZ7" s="594">
        <v>12.1</v>
      </c>
      <c r="DA7" s="594"/>
      <c r="DB7" s="594"/>
      <c r="DC7" s="594"/>
      <c r="DD7" s="600">
        <v>12667</v>
      </c>
      <c r="DE7" s="592"/>
      <c r="DF7" s="592"/>
      <c r="DG7" s="592"/>
      <c r="DH7" s="592"/>
      <c r="DI7" s="592"/>
      <c r="DJ7" s="592"/>
      <c r="DK7" s="592"/>
      <c r="DL7" s="592"/>
      <c r="DM7" s="592"/>
      <c r="DN7" s="592"/>
      <c r="DO7" s="592"/>
      <c r="DP7" s="593"/>
      <c r="DQ7" s="600">
        <v>3227137</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22344</v>
      </c>
      <c r="S8" s="592"/>
      <c r="T8" s="592"/>
      <c r="U8" s="592"/>
      <c r="V8" s="592"/>
      <c r="W8" s="592"/>
      <c r="X8" s="592"/>
      <c r="Y8" s="593"/>
      <c r="Z8" s="594">
        <v>0.1</v>
      </c>
      <c r="AA8" s="594"/>
      <c r="AB8" s="594"/>
      <c r="AC8" s="594"/>
      <c r="AD8" s="595">
        <v>22344</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80231</v>
      </c>
      <c r="BH8" s="592"/>
      <c r="BI8" s="592"/>
      <c r="BJ8" s="592"/>
      <c r="BK8" s="592"/>
      <c r="BL8" s="592"/>
      <c r="BM8" s="592"/>
      <c r="BN8" s="593"/>
      <c r="BO8" s="594">
        <v>1.4</v>
      </c>
      <c r="BP8" s="594"/>
      <c r="BQ8" s="594"/>
      <c r="BR8" s="594"/>
      <c r="BS8" s="600" t="s">
        <v>113</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8370118</v>
      </c>
      <c r="CS8" s="592"/>
      <c r="CT8" s="592"/>
      <c r="CU8" s="592"/>
      <c r="CV8" s="592"/>
      <c r="CW8" s="592"/>
      <c r="CX8" s="592"/>
      <c r="CY8" s="593"/>
      <c r="CZ8" s="594">
        <v>28</v>
      </c>
      <c r="DA8" s="594"/>
      <c r="DB8" s="594"/>
      <c r="DC8" s="594"/>
      <c r="DD8" s="600">
        <v>1071369</v>
      </c>
      <c r="DE8" s="592"/>
      <c r="DF8" s="592"/>
      <c r="DG8" s="592"/>
      <c r="DH8" s="592"/>
      <c r="DI8" s="592"/>
      <c r="DJ8" s="592"/>
      <c r="DK8" s="592"/>
      <c r="DL8" s="592"/>
      <c r="DM8" s="592"/>
      <c r="DN8" s="592"/>
      <c r="DO8" s="592"/>
      <c r="DP8" s="593"/>
      <c r="DQ8" s="600">
        <v>4909968</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37481</v>
      </c>
      <c r="S9" s="592"/>
      <c r="T9" s="592"/>
      <c r="U9" s="592"/>
      <c r="V9" s="592"/>
      <c r="W9" s="592"/>
      <c r="X9" s="592"/>
      <c r="Y9" s="593"/>
      <c r="Z9" s="594">
        <v>0.1</v>
      </c>
      <c r="AA9" s="594"/>
      <c r="AB9" s="594"/>
      <c r="AC9" s="594"/>
      <c r="AD9" s="595">
        <v>37481</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1742926</v>
      </c>
      <c r="BH9" s="592"/>
      <c r="BI9" s="592"/>
      <c r="BJ9" s="592"/>
      <c r="BK9" s="592"/>
      <c r="BL9" s="592"/>
      <c r="BM9" s="592"/>
      <c r="BN9" s="593"/>
      <c r="BO9" s="594">
        <v>30.3</v>
      </c>
      <c r="BP9" s="594"/>
      <c r="BQ9" s="594"/>
      <c r="BR9" s="594"/>
      <c r="BS9" s="600" t="s">
        <v>113</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7037388</v>
      </c>
      <c r="CS9" s="592"/>
      <c r="CT9" s="592"/>
      <c r="CU9" s="592"/>
      <c r="CV9" s="592"/>
      <c r="CW9" s="592"/>
      <c r="CX9" s="592"/>
      <c r="CY9" s="593"/>
      <c r="CZ9" s="594">
        <v>23.5</v>
      </c>
      <c r="DA9" s="594"/>
      <c r="DB9" s="594"/>
      <c r="DC9" s="594"/>
      <c r="DD9" s="600">
        <v>1191786</v>
      </c>
      <c r="DE9" s="592"/>
      <c r="DF9" s="592"/>
      <c r="DG9" s="592"/>
      <c r="DH9" s="592"/>
      <c r="DI9" s="592"/>
      <c r="DJ9" s="592"/>
      <c r="DK9" s="592"/>
      <c r="DL9" s="592"/>
      <c r="DM9" s="592"/>
      <c r="DN9" s="592"/>
      <c r="DO9" s="592"/>
      <c r="DP9" s="593"/>
      <c r="DQ9" s="600">
        <v>3229375</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479299</v>
      </c>
      <c r="S10" s="592"/>
      <c r="T10" s="592"/>
      <c r="U10" s="592"/>
      <c r="V10" s="592"/>
      <c r="W10" s="592"/>
      <c r="X10" s="592"/>
      <c r="Y10" s="593"/>
      <c r="Z10" s="594">
        <v>1.6</v>
      </c>
      <c r="AA10" s="594"/>
      <c r="AB10" s="594"/>
      <c r="AC10" s="594"/>
      <c r="AD10" s="595">
        <v>479299</v>
      </c>
      <c r="AE10" s="595"/>
      <c r="AF10" s="595"/>
      <c r="AG10" s="595"/>
      <c r="AH10" s="595"/>
      <c r="AI10" s="595"/>
      <c r="AJ10" s="595"/>
      <c r="AK10" s="595"/>
      <c r="AL10" s="596">
        <v>3.1</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138485</v>
      </c>
      <c r="BH10" s="592"/>
      <c r="BI10" s="592"/>
      <c r="BJ10" s="592"/>
      <c r="BK10" s="592"/>
      <c r="BL10" s="592"/>
      <c r="BM10" s="592"/>
      <c r="BN10" s="593"/>
      <c r="BO10" s="594">
        <v>2.4</v>
      </c>
      <c r="BP10" s="594"/>
      <c r="BQ10" s="594"/>
      <c r="BR10" s="594"/>
      <c r="BS10" s="600" t="s">
        <v>113</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67743</v>
      </c>
      <c r="CS10" s="592"/>
      <c r="CT10" s="592"/>
      <c r="CU10" s="592"/>
      <c r="CV10" s="592"/>
      <c r="CW10" s="592"/>
      <c r="CX10" s="592"/>
      <c r="CY10" s="593"/>
      <c r="CZ10" s="594">
        <v>0.2</v>
      </c>
      <c r="DA10" s="594"/>
      <c r="DB10" s="594"/>
      <c r="DC10" s="594"/>
      <c r="DD10" s="600" t="s">
        <v>113</v>
      </c>
      <c r="DE10" s="592"/>
      <c r="DF10" s="592"/>
      <c r="DG10" s="592"/>
      <c r="DH10" s="592"/>
      <c r="DI10" s="592"/>
      <c r="DJ10" s="592"/>
      <c r="DK10" s="592"/>
      <c r="DL10" s="592"/>
      <c r="DM10" s="592"/>
      <c r="DN10" s="592"/>
      <c r="DO10" s="592"/>
      <c r="DP10" s="593"/>
      <c r="DQ10" s="600">
        <v>276</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63397</v>
      </c>
      <c r="S11" s="592"/>
      <c r="T11" s="592"/>
      <c r="U11" s="592"/>
      <c r="V11" s="592"/>
      <c r="W11" s="592"/>
      <c r="X11" s="592"/>
      <c r="Y11" s="593"/>
      <c r="Z11" s="594">
        <v>0.2</v>
      </c>
      <c r="AA11" s="594"/>
      <c r="AB11" s="594"/>
      <c r="AC11" s="594"/>
      <c r="AD11" s="595">
        <v>63397</v>
      </c>
      <c r="AE11" s="595"/>
      <c r="AF11" s="595"/>
      <c r="AG11" s="595"/>
      <c r="AH11" s="595"/>
      <c r="AI11" s="595"/>
      <c r="AJ11" s="595"/>
      <c r="AK11" s="595"/>
      <c r="AL11" s="596">
        <v>0.4</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113989</v>
      </c>
      <c r="BH11" s="592"/>
      <c r="BI11" s="592"/>
      <c r="BJ11" s="592"/>
      <c r="BK11" s="592"/>
      <c r="BL11" s="592"/>
      <c r="BM11" s="592"/>
      <c r="BN11" s="593"/>
      <c r="BO11" s="594">
        <v>2</v>
      </c>
      <c r="BP11" s="594"/>
      <c r="BQ11" s="594"/>
      <c r="BR11" s="594"/>
      <c r="BS11" s="600" t="s">
        <v>113</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357377</v>
      </c>
      <c r="CS11" s="592"/>
      <c r="CT11" s="592"/>
      <c r="CU11" s="592"/>
      <c r="CV11" s="592"/>
      <c r="CW11" s="592"/>
      <c r="CX11" s="592"/>
      <c r="CY11" s="593"/>
      <c r="CZ11" s="594">
        <v>1.2</v>
      </c>
      <c r="DA11" s="594"/>
      <c r="DB11" s="594"/>
      <c r="DC11" s="594"/>
      <c r="DD11" s="600">
        <v>22807</v>
      </c>
      <c r="DE11" s="592"/>
      <c r="DF11" s="592"/>
      <c r="DG11" s="592"/>
      <c r="DH11" s="592"/>
      <c r="DI11" s="592"/>
      <c r="DJ11" s="592"/>
      <c r="DK11" s="592"/>
      <c r="DL11" s="592"/>
      <c r="DM11" s="592"/>
      <c r="DN11" s="592"/>
      <c r="DO11" s="592"/>
      <c r="DP11" s="593"/>
      <c r="DQ11" s="600">
        <v>285712</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2928018</v>
      </c>
      <c r="BH12" s="592"/>
      <c r="BI12" s="592"/>
      <c r="BJ12" s="592"/>
      <c r="BK12" s="592"/>
      <c r="BL12" s="592"/>
      <c r="BM12" s="592"/>
      <c r="BN12" s="593"/>
      <c r="BO12" s="594">
        <v>50.8</v>
      </c>
      <c r="BP12" s="594"/>
      <c r="BQ12" s="594"/>
      <c r="BR12" s="594"/>
      <c r="BS12" s="600" t="s">
        <v>113</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329708</v>
      </c>
      <c r="CS12" s="592"/>
      <c r="CT12" s="592"/>
      <c r="CU12" s="592"/>
      <c r="CV12" s="592"/>
      <c r="CW12" s="592"/>
      <c r="CX12" s="592"/>
      <c r="CY12" s="593"/>
      <c r="CZ12" s="594">
        <v>1.1000000000000001</v>
      </c>
      <c r="DA12" s="594"/>
      <c r="DB12" s="594"/>
      <c r="DC12" s="594"/>
      <c r="DD12" s="600">
        <v>5369</v>
      </c>
      <c r="DE12" s="592"/>
      <c r="DF12" s="592"/>
      <c r="DG12" s="592"/>
      <c r="DH12" s="592"/>
      <c r="DI12" s="592"/>
      <c r="DJ12" s="592"/>
      <c r="DK12" s="592"/>
      <c r="DL12" s="592"/>
      <c r="DM12" s="592"/>
      <c r="DN12" s="592"/>
      <c r="DO12" s="592"/>
      <c r="DP12" s="593"/>
      <c r="DQ12" s="600">
        <v>309516</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71485</v>
      </c>
      <c r="S13" s="592"/>
      <c r="T13" s="592"/>
      <c r="U13" s="592"/>
      <c r="V13" s="592"/>
      <c r="W13" s="592"/>
      <c r="X13" s="592"/>
      <c r="Y13" s="593"/>
      <c r="Z13" s="594">
        <v>0.2</v>
      </c>
      <c r="AA13" s="594"/>
      <c r="AB13" s="594"/>
      <c r="AC13" s="594"/>
      <c r="AD13" s="595">
        <v>71485</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2927090</v>
      </c>
      <c r="BH13" s="592"/>
      <c r="BI13" s="592"/>
      <c r="BJ13" s="592"/>
      <c r="BK13" s="592"/>
      <c r="BL13" s="592"/>
      <c r="BM13" s="592"/>
      <c r="BN13" s="593"/>
      <c r="BO13" s="594">
        <v>50.8</v>
      </c>
      <c r="BP13" s="594"/>
      <c r="BQ13" s="594"/>
      <c r="BR13" s="594"/>
      <c r="BS13" s="600" t="s">
        <v>113</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1346368</v>
      </c>
      <c r="CS13" s="592"/>
      <c r="CT13" s="592"/>
      <c r="CU13" s="592"/>
      <c r="CV13" s="592"/>
      <c r="CW13" s="592"/>
      <c r="CX13" s="592"/>
      <c r="CY13" s="593"/>
      <c r="CZ13" s="594">
        <v>4.5</v>
      </c>
      <c r="DA13" s="594"/>
      <c r="DB13" s="594"/>
      <c r="DC13" s="594"/>
      <c r="DD13" s="600">
        <v>664903</v>
      </c>
      <c r="DE13" s="592"/>
      <c r="DF13" s="592"/>
      <c r="DG13" s="592"/>
      <c r="DH13" s="592"/>
      <c r="DI13" s="592"/>
      <c r="DJ13" s="592"/>
      <c r="DK13" s="592"/>
      <c r="DL13" s="592"/>
      <c r="DM13" s="592"/>
      <c r="DN13" s="592"/>
      <c r="DO13" s="592"/>
      <c r="DP13" s="593"/>
      <c r="DQ13" s="600">
        <v>689019</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145159</v>
      </c>
      <c r="BH14" s="592"/>
      <c r="BI14" s="592"/>
      <c r="BJ14" s="592"/>
      <c r="BK14" s="592"/>
      <c r="BL14" s="592"/>
      <c r="BM14" s="592"/>
      <c r="BN14" s="593"/>
      <c r="BO14" s="594">
        <v>2.5</v>
      </c>
      <c r="BP14" s="594"/>
      <c r="BQ14" s="594"/>
      <c r="BR14" s="594"/>
      <c r="BS14" s="600" t="s">
        <v>113</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1287302</v>
      </c>
      <c r="CS14" s="592"/>
      <c r="CT14" s="592"/>
      <c r="CU14" s="592"/>
      <c r="CV14" s="592"/>
      <c r="CW14" s="592"/>
      <c r="CX14" s="592"/>
      <c r="CY14" s="593"/>
      <c r="CZ14" s="594">
        <v>4.3</v>
      </c>
      <c r="DA14" s="594"/>
      <c r="DB14" s="594"/>
      <c r="DC14" s="594"/>
      <c r="DD14" s="600">
        <v>101174</v>
      </c>
      <c r="DE14" s="592"/>
      <c r="DF14" s="592"/>
      <c r="DG14" s="592"/>
      <c r="DH14" s="592"/>
      <c r="DI14" s="592"/>
      <c r="DJ14" s="592"/>
      <c r="DK14" s="592"/>
      <c r="DL14" s="592"/>
      <c r="DM14" s="592"/>
      <c r="DN14" s="592"/>
      <c r="DO14" s="592"/>
      <c r="DP14" s="593"/>
      <c r="DQ14" s="600">
        <v>1118271</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18393</v>
      </c>
      <c r="S15" s="592"/>
      <c r="T15" s="592"/>
      <c r="U15" s="592"/>
      <c r="V15" s="592"/>
      <c r="W15" s="592"/>
      <c r="X15" s="592"/>
      <c r="Y15" s="593"/>
      <c r="Z15" s="594">
        <v>0.1</v>
      </c>
      <c r="AA15" s="594"/>
      <c r="AB15" s="594"/>
      <c r="AC15" s="594"/>
      <c r="AD15" s="595">
        <v>18393</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441142</v>
      </c>
      <c r="BH15" s="592"/>
      <c r="BI15" s="592"/>
      <c r="BJ15" s="592"/>
      <c r="BK15" s="592"/>
      <c r="BL15" s="592"/>
      <c r="BM15" s="592"/>
      <c r="BN15" s="593"/>
      <c r="BO15" s="594">
        <v>7.7</v>
      </c>
      <c r="BP15" s="594"/>
      <c r="BQ15" s="594"/>
      <c r="BR15" s="594"/>
      <c r="BS15" s="600" t="s">
        <v>113</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3905954</v>
      </c>
      <c r="CS15" s="592"/>
      <c r="CT15" s="592"/>
      <c r="CU15" s="592"/>
      <c r="CV15" s="592"/>
      <c r="CW15" s="592"/>
      <c r="CX15" s="592"/>
      <c r="CY15" s="593"/>
      <c r="CZ15" s="594">
        <v>13.1</v>
      </c>
      <c r="DA15" s="594"/>
      <c r="DB15" s="594"/>
      <c r="DC15" s="594"/>
      <c r="DD15" s="600">
        <v>2067533</v>
      </c>
      <c r="DE15" s="592"/>
      <c r="DF15" s="592"/>
      <c r="DG15" s="592"/>
      <c r="DH15" s="592"/>
      <c r="DI15" s="592"/>
      <c r="DJ15" s="592"/>
      <c r="DK15" s="592"/>
      <c r="DL15" s="592"/>
      <c r="DM15" s="592"/>
      <c r="DN15" s="592"/>
      <c r="DO15" s="592"/>
      <c r="DP15" s="593"/>
      <c r="DQ15" s="600">
        <v>1610697</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9725760</v>
      </c>
      <c r="S16" s="592"/>
      <c r="T16" s="592"/>
      <c r="U16" s="592"/>
      <c r="V16" s="592"/>
      <c r="W16" s="592"/>
      <c r="X16" s="592"/>
      <c r="Y16" s="593"/>
      <c r="Z16" s="594">
        <v>31.7</v>
      </c>
      <c r="AA16" s="594"/>
      <c r="AB16" s="594"/>
      <c r="AC16" s="594"/>
      <c r="AD16" s="595">
        <v>9008718</v>
      </c>
      <c r="AE16" s="595"/>
      <c r="AF16" s="595"/>
      <c r="AG16" s="595"/>
      <c r="AH16" s="595"/>
      <c r="AI16" s="595"/>
      <c r="AJ16" s="595"/>
      <c r="AK16" s="595"/>
      <c r="AL16" s="596">
        <v>57.4</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7216</v>
      </c>
      <c r="CS16" s="592"/>
      <c r="CT16" s="592"/>
      <c r="CU16" s="592"/>
      <c r="CV16" s="592"/>
      <c r="CW16" s="592"/>
      <c r="CX16" s="592"/>
      <c r="CY16" s="593"/>
      <c r="CZ16" s="594">
        <v>0</v>
      </c>
      <c r="DA16" s="594"/>
      <c r="DB16" s="594"/>
      <c r="DC16" s="594"/>
      <c r="DD16" s="600" t="s">
        <v>113</v>
      </c>
      <c r="DE16" s="592"/>
      <c r="DF16" s="592"/>
      <c r="DG16" s="592"/>
      <c r="DH16" s="592"/>
      <c r="DI16" s="592"/>
      <c r="DJ16" s="592"/>
      <c r="DK16" s="592"/>
      <c r="DL16" s="592"/>
      <c r="DM16" s="592"/>
      <c r="DN16" s="592"/>
      <c r="DO16" s="592"/>
      <c r="DP16" s="593"/>
      <c r="DQ16" s="600">
        <v>4177</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9008718</v>
      </c>
      <c r="S17" s="592"/>
      <c r="T17" s="592"/>
      <c r="U17" s="592"/>
      <c r="V17" s="592"/>
      <c r="W17" s="592"/>
      <c r="X17" s="592"/>
      <c r="Y17" s="593"/>
      <c r="Z17" s="594">
        <v>29.4</v>
      </c>
      <c r="AA17" s="594"/>
      <c r="AB17" s="594"/>
      <c r="AC17" s="594"/>
      <c r="AD17" s="595">
        <v>9008718</v>
      </c>
      <c r="AE17" s="595"/>
      <c r="AF17" s="595"/>
      <c r="AG17" s="595"/>
      <c r="AH17" s="595"/>
      <c r="AI17" s="595"/>
      <c r="AJ17" s="595"/>
      <c r="AK17" s="595"/>
      <c r="AL17" s="596">
        <v>57.4</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v>815</v>
      </c>
      <c r="BH17" s="592"/>
      <c r="BI17" s="592"/>
      <c r="BJ17" s="592"/>
      <c r="BK17" s="592"/>
      <c r="BL17" s="592"/>
      <c r="BM17" s="592"/>
      <c r="BN17" s="593"/>
      <c r="BO17" s="594">
        <v>0</v>
      </c>
      <c r="BP17" s="594"/>
      <c r="BQ17" s="594"/>
      <c r="BR17" s="594"/>
      <c r="BS17" s="600" t="s">
        <v>113</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3370187</v>
      </c>
      <c r="CS17" s="592"/>
      <c r="CT17" s="592"/>
      <c r="CU17" s="592"/>
      <c r="CV17" s="592"/>
      <c r="CW17" s="592"/>
      <c r="CX17" s="592"/>
      <c r="CY17" s="593"/>
      <c r="CZ17" s="594">
        <v>11.3</v>
      </c>
      <c r="DA17" s="594"/>
      <c r="DB17" s="594"/>
      <c r="DC17" s="594"/>
      <c r="DD17" s="600" t="s">
        <v>113</v>
      </c>
      <c r="DE17" s="592"/>
      <c r="DF17" s="592"/>
      <c r="DG17" s="592"/>
      <c r="DH17" s="592"/>
      <c r="DI17" s="592"/>
      <c r="DJ17" s="592"/>
      <c r="DK17" s="592"/>
      <c r="DL17" s="592"/>
      <c r="DM17" s="592"/>
      <c r="DN17" s="592"/>
      <c r="DO17" s="592"/>
      <c r="DP17" s="593"/>
      <c r="DQ17" s="600">
        <v>3338006</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717028</v>
      </c>
      <c r="S18" s="592"/>
      <c r="T18" s="592"/>
      <c r="U18" s="592"/>
      <c r="V18" s="592"/>
      <c r="W18" s="592"/>
      <c r="X18" s="592"/>
      <c r="Y18" s="593"/>
      <c r="Z18" s="594">
        <v>2.2999999999999998</v>
      </c>
      <c r="AA18" s="594"/>
      <c r="AB18" s="594"/>
      <c r="AC18" s="594"/>
      <c r="AD18" s="595" t="s">
        <v>113</v>
      </c>
      <c r="AE18" s="595"/>
      <c r="AF18" s="595"/>
      <c r="AG18" s="595"/>
      <c r="AH18" s="595"/>
      <c r="AI18" s="595"/>
      <c r="AJ18" s="595"/>
      <c r="AK18" s="595"/>
      <c r="AL18" s="596" t="s">
        <v>113</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14</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167466</v>
      </c>
      <c r="BH19" s="592"/>
      <c r="BI19" s="592"/>
      <c r="BJ19" s="592"/>
      <c r="BK19" s="592"/>
      <c r="BL19" s="592"/>
      <c r="BM19" s="592"/>
      <c r="BN19" s="593"/>
      <c r="BO19" s="594">
        <v>2.9</v>
      </c>
      <c r="BP19" s="594"/>
      <c r="BQ19" s="594"/>
      <c r="BR19" s="594"/>
      <c r="BS19" s="600" t="s">
        <v>113</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16367162</v>
      </c>
      <c r="S20" s="592"/>
      <c r="T20" s="592"/>
      <c r="U20" s="592"/>
      <c r="V20" s="592"/>
      <c r="W20" s="592"/>
      <c r="X20" s="592"/>
      <c r="Y20" s="593"/>
      <c r="Z20" s="594">
        <v>53.3</v>
      </c>
      <c r="AA20" s="594"/>
      <c r="AB20" s="594"/>
      <c r="AC20" s="594"/>
      <c r="AD20" s="595">
        <v>15650120</v>
      </c>
      <c r="AE20" s="595"/>
      <c r="AF20" s="595"/>
      <c r="AG20" s="595"/>
      <c r="AH20" s="595"/>
      <c r="AI20" s="595"/>
      <c r="AJ20" s="595"/>
      <c r="AK20" s="595"/>
      <c r="AL20" s="596">
        <v>99.7</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167466</v>
      </c>
      <c r="BH20" s="592"/>
      <c r="BI20" s="592"/>
      <c r="BJ20" s="592"/>
      <c r="BK20" s="592"/>
      <c r="BL20" s="592"/>
      <c r="BM20" s="592"/>
      <c r="BN20" s="593"/>
      <c r="BO20" s="594">
        <v>2.9</v>
      </c>
      <c r="BP20" s="594"/>
      <c r="BQ20" s="594"/>
      <c r="BR20" s="594"/>
      <c r="BS20" s="600" t="s">
        <v>113</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29911556</v>
      </c>
      <c r="CS20" s="592"/>
      <c r="CT20" s="592"/>
      <c r="CU20" s="592"/>
      <c r="CV20" s="592"/>
      <c r="CW20" s="592"/>
      <c r="CX20" s="592"/>
      <c r="CY20" s="593"/>
      <c r="CZ20" s="594">
        <v>100</v>
      </c>
      <c r="DA20" s="594"/>
      <c r="DB20" s="594"/>
      <c r="DC20" s="594"/>
      <c r="DD20" s="600">
        <v>5137608</v>
      </c>
      <c r="DE20" s="592"/>
      <c r="DF20" s="592"/>
      <c r="DG20" s="592"/>
      <c r="DH20" s="592"/>
      <c r="DI20" s="592"/>
      <c r="DJ20" s="592"/>
      <c r="DK20" s="592"/>
      <c r="DL20" s="592"/>
      <c r="DM20" s="592"/>
      <c r="DN20" s="592"/>
      <c r="DO20" s="592"/>
      <c r="DP20" s="593"/>
      <c r="DQ20" s="600">
        <v>18941089</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4761</v>
      </c>
      <c r="S21" s="592"/>
      <c r="T21" s="592"/>
      <c r="U21" s="592"/>
      <c r="V21" s="592"/>
      <c r="W21" s="592"/>
      <c r="X21" s="592"/>
      <c r="Y21" s="593"/>
      <c r="Z21" s="594">
        <v>0</v>
      </c>
      <c r="AA21" s="594"/>
      <c r="AB21" s="594"/>
      <c r="AC21" s="594"/>
      <c r="AD21" s="595">
        <v>4761</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167466</v>
      </c>
      <c r="BH21" s="592"/>
      <c r="BI21" s="592"/>
      <c r="BJ21" s="592"/>
      <c r="BK21" s="592"/>
      <c r="BL21" s="592"/>
      <c r="BM21" s="592"/>
      <c r="BN21" s="593"/>
      <c r="BO21" s="594">
        <v>2.9</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59696</v>
      </c>
      <c r="S22" s="592"/>
      <c r="T22" s="592"/>
      <c r="U22" s="592"/>
      <c r="V22" s="592"/>
      <c r="W22" s="592"/>
      <c r="X22" s="592"/>
      <c r="Y22" s="593"/>
      <c r="Z22" s="594">
        <v>0.2</v>
      </c>
      <c r="AA22" s="594"/>
      <c r="AB22" s="594"/>
      <c r="AC22" s="594"/>
      <c r="AD22" s="595" t="s">
        <v>113</v>
      </c>
      <c r="AE22" s="595"/>
      <c r="AF22" s="595"/>
      <c r="AG22" s="595"/>
      <c r="AH22" s="595"/>
      <c r="AI22" s="595"/>
      <c r="AJ22" s="595"/>
      <c r="AK22" s="595"/>
      <c r="AL22" s="596" t="s">
        <v>113</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376314</v>
      </c>
      <c r="S23" s="592"/>
      <c r="T23" s="592"/>
      <c r="U23" s="592"/>
      <c r="V23" s="592"/>
      <c r="W23" s="592"/>
      <c r="X23" s="592"/>
      <c r="Y23" s="593"/>
      <c r="Z23" s="594">
        <v>1.2</v>
      </c>
      <c r="AA23" s="594"/>
      <c r="AB23" s="594"/>
      <c r="AC23" s="594"/>
      <c r="AD23" s="595">
        <v>27645</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167339</v>
      </c>
      <c r="S24" s="592"/>
      <c r="T24" s="592"/>
      <c r="U24" s="592"/>
      <c r="V24" s="592"/>
      <c r="W24" s="592"/>
      <c r="X24" s="592"/>
      <c r="Y24" s="593"/>
      <c r="Z24" s="594">
        <v>0.5</v>
      </c>
      <c r="AA24" s="594"/>
      <c r="AB24" s="594"/>
      <c r="AC24" s="594"/>
      <c r="AD24" s="595" t="s">
        <v>113</v>
      </c>
      <c r="AE24" s="595"/>
      <c r="AF24" s="595"/>
      <c r="AG24" s="595"/>
      <c r="AH24" s="595"/>
      <c r="AI24" s="595"/>
      <c r="AJ24" s="595"/>
      <c r="AK24" s="595"/>
      <c r="AL24" s="596" t="s">
        <v>113</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11127112</v>
      </c>
      <c r="CS24" s="581"/>
      <c r="CT24" s="581"/>
      <c r="CU24" s="581"/>
      <c r="CV24" s="581"/>
      <c r="CW24" s="581"/>
      <c r="CX24" s="581"/>
      <c r="CY24" s="582"/>
      <c r="CZ24" s="620">
        <v>37.200000000000003</v>
      </c>
      <c r="DA24" s="621"/>
      <c r="DB24" s="621"/>
      <c r="DC24" s="622"/>
      <c r="DD24" s="619">
        <v>8370092</v>
      </c>
      <c r="DE24" s="581"/>
      <c r="DF24" s="581"/>
      <c r="DG24" s="581"/>
      <c r="DH24" s="581"/>
      <c r="DI24" s="581"/>
      <c r="DJ24" s="581"/>
      <c r="DK24" s="582"/>
      <c r="DL24" s="619">
        <v>8257953</v>
      </c>
      <c r="DM24" s="581"/>
      <c r="DN24" s="581"/>
      <c r="DO24" s="581"/>
      <c r="DP24" s="581"/>
      <c r="DQ24" s="581"/>
      <c r="DR24" s="581"/>
      <c r="DS24" s="581"/>
      <c r="DT24" s="581"/>
      <c r="DU24" s="581"/>
      <c r="DV24" s="582"/>
      <c r="DW24" s="585">
        <v>50.1</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3901020</v>
      </c>
      <c r="S25" s="592"/>
      <c r="T25" s="592"/>
      <c r="U25" s="592"/>
      <c r="V25" s="592"/>
      <c r="W25" s="592"/>
      <c r="X25" s="592"/>
      <c r="Y25" s="593"/>
      <c r="Z25" s="594">
        <v>12.7</v>
      </c>
      <c r="AA25" s="594"/>
      <c r="AB25" s="594"/>
      <c r="AC25" s="594"/>
      <c r="AD25" s="595" t="s">
        <v>113</v>
      </c>
      <c r="AE25" s="595"/>
      <c r="AF25" s="595"/>
      <c r="AG25" s="595"/>
      <c r="AH25" s="595"/>
      <c r="AI25" s="595"/>
      <c r="AJ25" s="595"/>
      <c r="AK25" s="595"/>
      <c r="AL25" s="596" t="s">
        <v>113</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4440924</v>
      </c>
      <c r="CS25" s="623"/>
      <c r="CT25" s="623"/>
      <c r="CU25" s="623"/>
      <c r="CV25" s="623"/>
      <c r="CW25" s="623"/>
      <c r="CX25" s="623"/>
      <c r="CY25" s="624"/>
      <c r="CZ25" s="625">
        <v>14.8</v>
      </c>
      <c r="DA25" s="626"/>
      <c r="DB25" s="626"/>
      <c r="DC25" s="627"/>
      <c r="DD25" s="600">
        <v>3944356</v>
      </c>
      <c r="DE25" s="623"/>
      <c r="DF25" s="623"/>
      <c r="DG25" s="623"/>
      <c r="DH25" s="623"/>
      <c r="DI25" s="623"/>
      <c r="DJ25" s="623"/>
      <c r="DK25" s="624"/>
      <c r="DL25" s="600">
        <v>3837991</v>
      </c>
      <c r="DM25" s="623"/>
      <c r="DN25" s="623"/>
      <c r="DO25" s="623"/>
      <c r="DP25" s="623"/>
      <c r="DQ25" s="623"/>
      <c r="DR25" s="623"/>
      <c r="DS25" s="623"/>
      <c r="DT25" s="623"/>
      <c r="DU25" s="623"/>
      <c r="DV25" s="624"/>
      <c r="DW25" s="596">
        <v>23.3</v>
      </c>
      <c r="DX25" s="617"/>
      <c r="DY25" s="617"/>
      <c r="DZ25" s="617"/>
      <c r="EA25" s="617"/>
      <c r="EB25" s="617"/>
      <c r="EC25" s="618"/>
    </row>
    <row r="26" spans="2:133" ht="11.25" customHeight="1">
      <c r="B26" s="628" t="s">
        <v>276</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2971172</v>
      </c>
      <c r="CS26" s="592"/>
      <c r="CT26" s="592"/>
      <c r="CU26" s="592"/>
      <c r="CV26" s="592"/>
      <c r="CW26" s="592"/>
      <c r="CX26" s="592"/>
      <c r="CY26" s="593"/>
      <c r="CZ26" s="625">
        <v>9.9</v>
      </c>
      <c r="DA26" s="626"/>
      <c r="DB26" s="626"/>
      <c r="DC26" s="627"/>
      <c r="DD26" s="600">
        <v>2496522</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17"/>
      <c r="DY26" s="617"/>
      <c r="DZ26" s="617"/>
      <c r="EA26" s="617"/>
      <c r="EB26" s="617"/>
      <c r="EC26" s="618"/>
    </row>
    <row r="27" spans="2:133" ht="11.25" customHeight="1">
      <c r="B27" s="588" t="s">
        <v>279</v>
      </c>
      <c r="C27" s="589"/>
      <c r="D27" s="589"/>
      <c r="E27" s="589"/>
      <c r="F27" s="589"/>
      <c r="G27" s="589"/>
      <c r="H27" s="589"/>
      <c r="I27" s="589"/>
      <c r="J27" s="589"/>
      <c r="K27" s="589"/>
      <c r="L27" s="589"/>
      <c r="M27" s="589"/>
      <c r="N27" s="589"/>
      <c r="O27" s="589"/>
      <c r="P27" s="589"/>
      <c r="Q27" s="590"/>
      <c r="R27" s="591">
        <v>1401101</v>
      </c>
      <c r="S27" s="592"/>
      <c r="T27" s="592"/>
      <c r="U27" s="592"/>
      <c r="V27" s="592"/>
      <c r="W27" s="592"/>
      <c r="X27" s="592"/>
      <c r="Y27" s="593"/>
      <c r="Z27" s="594">
        <v>4.5999999999999996</v>
      </c>
      <c r="AA27" s="594"/>
      <c r="AB27" s="594"/>
      <c r="AC27" s="594"/>
      <c r="AD27" s="595" t="s">
        <v>113</v>
      </c>
      <c r="AE27" s="595"/>
      <c r="AF27" s="595"/>
      <c r="AG27" s="595"/>
      <c r="AH27" s="595"/>
      <c r="AI27" s="595"/>
      <c r="AJ27" s="595"/>
      <c r="AK27" s="595"/>
      <c r="AL27" s="596" t="s">
        <v>113</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5758231</v>
      </c>
      <c r="BH27" s="592"/>
      <c r="BI27" s="592"/>
      <c r="BJ27" s="592"/>
      <c r="BK27" s="592"/>
      <c r="BL27" s="592"/>
      <c r="BM27" s="592"/>
      <c r="BN27" s="593"/>
      <c r="BO27" s="594">
        <v>100</v>
      </c>
      <c r="BP27" s="594"/>
      <c r="BQ27" s="594"/>
      <c r="BR27" s="594"/>
      <c r="BS27" s="600" t="s">
        <v>113</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3316001</v>
      </c>
      <c r="CS27" s="623"/>
      <c r="CT27" s="623"/>
      <c r="CU27" s="623"/>
      <c r="CV27" s="623"/>
      <c r="CW27" s="623"/>
      <c r="CX27" s="623"/>
      <c r="CY27" s="624"/>
      <c r="CZ27" s="625">
        <v>11.1</v>
      </c>
      <c r="DA27" s="626"/>
      <c r="DB27" s="626"/>
      <c r="DC27" s="627"/>
      <c r="DD27" s="600">
        <v>1087730</v>
      </c>
      <c r="DE27" s="623"/>
      <c r="DF27" s="623"/>
      <c r="DG27" s="623"/>
      <c r="DH27" s="623"/>
      <c r="DI27" s="623"/>
      <c r="DJ27" s="623"/>
      <c r="DK27" s="624"/>
      <c r="DL27" s="600">
        <v>1087581</v>
      </c>
      <c r="DM27" s="623"/>
      <c r="DN27" s="623"/>
      <c r="DO27" s="623"/>
      <c r="DP27" s="623"/>
      <c r="DQ27" s="623"/>
      <c r="DR27" s="623"/>
      <c r="DS27" s="623"/>
      <c r="DT27" s="623"/>
      <c r="DU27" s="623"/>
      <c r="DV27" s="624"/>
      <c r="DW27" s="596">
        <v>6.6</v>
      </c>
      <c r="DX27" s="617"/>
      <c r="DY27" s="617"/>
      <c r="DZ27" s="617"/>
      <c r="EA27" s="617"/>
      <c r="EB27" s="617"/>
      <c r="EC27" s="618"/>
    </row>
    <row r="28" spans="2:133" ht="11.25" customHeight="1">
      <c r="B28" s="588" t="s">
        <v>282</v>
      </c>
      <c r="C28" s="589"/>
      <c r="D28" s="589"/>
      <c r="E28" s="589"/>
      <c r="F28" s="589"/>
      <c r="G28" s="589"/>
      <c r="H28" s="589"/>
      <c r="I28" s="589"/>
      <c r="J28" s="589"/>
      <c r="K28" s="589"/>
      <c r="L28" s="589"/>
      <c r="M28" s="589"/>
      <c r="N28" s="589"/>
      <c r="O28" s="589"/>
      <c r="P28" s="589"/>
      <c r="Q28" s="590"/>
      <c r="R28" s="591">
        <v>23235</v>
      </c>
      <c r="S28" s="592"/>
      <c r="T28" s="592"/>
      <c r="U28" s="592"/>
      <c r="V28" s="592"/>
      <c r="W28" s="592"/>
      <c r="X28" s="592"/>
      <c r="Y28" s="593"/>
      <c r="Z28" s="594">
        <v>0.1</v>
      </c>
      <c r="AA28" s="594"/>
      <c r="AB28" s="594"/>
      <c r="AC28" s="594"/>
      <c r="AD28" s="595">
        <v>11547</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3370187</v>
      </c>
      <c r="CS28" s="592"/>
      <c r="CT28" s="592"/>
      <c r="CU28" s="592"/>
      <c r="CV28" s="592"/>
      <c r="CW28" s="592"/>
      <c r="CX28" s="592"/>
      <c r="CY28" s="593"/>
      <c r="CZ28" s="625">
        <v>11.3</v>
      </c>
      <c r="DA28" s="626"/>
      <c r="DB28" s="626"/>
      <c r="DC28" s="627"/>
      <c r="DD28" s="600">
        <v>3338006</v>
      </c>
      <c r="DE28" s="592"/>
      <c r="DF28" s="592"/>
      <c r="DG28" s="592"/>
      <c r="DH28" s="592"/>
      <c r="DI28" s="592"/>
      <c r="DJ28" s="592"/>
      <c r="DK28" s="593"/>
      <c r="DL28" s="600">
        <v>3332381</v>
      </c>
      <c r="DM28" s="592"/>
      <c r="DN28" s="592"/>
      <c r="DO28" s="592"/>
      <c r="DP28" s="592"/>
      <c r="DQ28" s="592"/>
      <c r="DR28" s="592"/>
      <c r="DS28" s="592"/>
      <c r="DT28" s="592"/>
      <c r="DU28" s="592"/>
      <c r="DV28" s="593"/>
      <c r="DW28" s="596">
        <v>20.2</v>
      </c>
      <c r="DX28" s="617"/>
      <c r="DY28" s="617"/>
      <c r="DZ28" s="617"/>
      <c r="EA28" s="617"/>
      <c r="EB28" s="617"/>
      <c r="EC28" s="618"/>
    </row>
    <row r="29" spans="2:133" ht="11.25" customHeight="1">
      <c r="B29" s="588" t="s">
        <v>284</v>
      </c>
      <c r="C29" s="589"/>
      <c r="D29" s="589"/>
      <c r="E29" s="589"/>
      <c r="F29" s="589"/>
      <c r="G29" s="589"/>
      <c r="H29" s="589"/>
      <c r="I29" s="589"/>
      <c r="J29" s="589"/>
      <c r="K29" s="589"/>
      <c r="L29" s="589"/>
      <c r="M29" s="589"/>
      <c r="N29" s="589"/>
      <c r="O29" s="589"/>
      <c r="P29" s="589"/>
      <c r="Q29" s="590"/>
      <c r="R29" s="591">
        <v>24572</v>
      </c>
      <c r="S29" s="592"/>
      <c r="T29" s="592"/>
      <c r="U29" s="592"/>
      <c r="V29" s="592"/>
      <c r="W29" s="592"/>
      <c r="X29" s="592"/>
      <c r="Y29" s="593"/>
      <c r="Z29" s="594">
        <v>0.1</v>
      </c>
      <c r="AA29" s="594"/>
      <c r="AB29" s="594"/>
      <c r="AC29" s="594"/>
      <c r="AD29" s="595" t="s">
        <v>113</v>
      </c>
      <c r="AE29" s="595"/>
      <c r="AF29" s="595"/>
      <c r="AG29" s="595"/>
      <c r="AH29" s="595"/>
      <c r="AI29" s="595"/>
      <c r="AJ29" s="595"/>
      <c r="AK29" s="595"/>
      <c r="AL29" s="596" t="s">
        <v>113</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3370054</v>
      </c>
      <c r="CS29" s="623"/>
      <c r="CT29" s="623"/>
      <c r="CU29" s="623"/>
      <c r="CV29" s="623"/>
      <c r="CW29" s="623"/>
      <c r="CX29" s="623"/>
      <c r="CY29" s="624"/>
      <c r="CZ29" s="625">
        <v>11.3</v>
      </c>
      <c r="DA29" s="626"/>
      <c r="DB29" s="626"/>
      <c r="DC29" s="627"/>
      <c r="DD29" s="600">
        <v>3337873</v>
      </c>
      <c r="DE29" s="623"/>
      <c r="DF29" s="623"/>
      <c r="DG29" s="623"/>
      <c r="DH29" s="623"/>
      <c r="DI29" s="623"/>
      <c r="DJ29" s="623"/>
      <c r="DK29" s="624"/>
      <c r="DL29" s="600">
        <v>3332248</v>
      </c>
      <c r="DM29" s="623"/>
      <c r="DN29" s="623"/>
      <c r="DO29" s="623"/>
      <c r="DP29" s="623"/>
      <c r="DQ29" s="623"/>
      <c r="DR29" s="623"/>
      <c r="DS29" s="623"/>
      <c r="DT29" s="623"/>
      <c r="DU29" s="623"/>
      <c r="DV29" s="624"/>
      <c r="DW29" s="596">
        <v>20.2</v>
      </c>
      <c r="DX29" s="617"/>
      <c r="DY29" s="617"/>
      <c r="DZ29" s="617"/>
      <c r="EA29" s="617"/>
      <c r="EB29" s="617"/>
      <c r="EC29" s="618"/>
    </row>
    <row r="30" spans="2:133" ht="11.25" customHeight="1">
      <c r="B30" s="588" t="s">
        <v>289</v>
      </c>
      <c r="C30" s="589"/>
      <c r="D30" s="589"/>
      <c r="E30" s="589"/>
      <c r="F30" s="589"/>
      <c r="G30" s="589"/>
      <c r="H30" s="589"/>
      <c r="I30" s="589"/>
      <c r="J30" s="589"/>
      <c r="K30" s="589"/>
      <c r="L30" s="589"/>
      <c r="M30" s="589"/>
      <c r="N30" s="589"/>
      <c r="O30" s="589"/>
      <c r="P30" s="589"/>
      <c r="Q30" s="590"/>
      <c r="R30" s="591">
        <v>182414</v>
      </c>
      <c r="S30" s="592"/>
      <c r="T30" s="592"/>
      <c r="U30" s="592"/>
      <c r="V30" s="592"/>
      <c r="W30" s="592"/>
      <c r="X30" s="592"/>
      <c r="Y30" s="593"/>
      <c r="Z30" s="594">
        <v>0.6</v>
      </c>
      <c r="AA30" s="594"/>
      <c r="AB30" s="594"/>
      <c r="AC30" s="594"/>
      <c r="AD30" s="595" t="s">
        <v>113</v>
      </c>
      <c r="AE30" s="595"/>
      <c r="AF30" s="595"/>
      <c r="AG30" s="595"/>
      <c r="AH30" s="595"/>
      <c r="AI30" s="595"/>
      <c r="AJ30" s="595"/>
      <c r="AK30" s="595"/>
      <c r="AL30" s="596" t="s">
        <v>113</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96.9</v>
      </c>
      <c r="BH30" s="650"/>
      <c r="BI30" s="650"/>
      <c r="BJ30" s="650"/>
      <c r="BK30" s="650"/>
      <c r="BL30" s="650"/>
      <c r="BM30" s="586">
        <v>83</v>
      </c>
      <c r="BN30" s="650"/>
      <c r="BO30" s="650"/>
      <c r="BP30" s="650"/>
      <c r="BQ30" s="651"/>
      <c r="BR30" s="649">
        <v>96.3</v>
      </c>
      <c r="BS30" s="650"/>
      <c r="BT30" s="650"/>
      <c r="BU30" s="650"/>
      <c r="BV30" s="650"/>
      <c r="BW30" s="650"/>
      <c r="BX30" s="586">
        <v>81.5</v>
      </c>
      <c r="BY30" s="650"/>
      <c r="BZ30" s="650"/>
      <c r="CA30" s="650"/>
      <c r="CB30" s="651"/>
      <c r="CD30" s="654"/>
      <c r="CE30" s="655"/>
      <c r="CF30" s="605" t="s">
        <v>292</v>
      </c>
      <c r="CG30" s="606"/>
      <c r="CH30" s="606"/>
      <c r="CI30" s="606"/>
      <c r="CJ30" s="606"/>
      <c r="CK30" s="606"/>
      <c r="CL30" s="606"/>
      <c r="CM30" s="606"/>
      <c r="CN30" s="606"/>
      <c r="CO30" s="606"/>
      <c r="CP30" s="606"/>
      <c r="CQ30" s="607"/>
      <c r="CR30" s="591">
        <v>2968431</v>
      </c>
      <c r="CS30" s="592"/>
      <c r="CT30" s="592"/>
      <c r="CU30" s="592"/>
      <c r="CV30" s="592"/>
      <c r="CW30" s="592"/>
      <c r="CX30" s="592"/>
      <c r="CY30" s="593"/>
      <c r="CZ30" s="625">
        <v>9.9</v>
      </c>
      <c r="DA30" s="626"/>
      <c r="DB30" s="626"/>
      <c r="DC30" s="627"/>
      <c r="DD30" s="600">
        <v>2941469</v>
      </c>
      <c r="DE30" s="592"/>
      <c r="DF30" s="592"/>
      <c r="DG30" s="592"/>
      <c r="DH30" s="592"/>
      <c r="DI30" s="592"/>
      <c r="DJ30" s="592"/>
      <c r="DK30" s="593"/>
      <c r="DL30" s="600">
        <v>2935844</v>
      </c>
      <c r="DM30" s="592"/>
      <c r="DN30" s="592"/>
      <c r="DO30" s="592"/>
      <c r="DP30" s="592"/>
      <c r="DQ30" s="592"/>
      <c r="DR30" s="592"/>
      <c r="DS30" s="592"/>
      <c r="DT30" s="592"/>
      <c r="DU30" s="592"/>
      <c r="DV30" s="593"/>
      <c r="DW30" s="596">
        <v>17.8</v>
      </c>
      <c r="DX30" s="617"/>
      <c r="DY30" s="617"/>
      <c r="DZ30" s="617"/>
      <c r="EA30" s="617"/>
      <c r="EB30" s="617"/>
      <c r="EC30" s="618"/>
    </row>
    <row r="31" spans="2:133" ht="11.25" customHeight="1">
      <c r="B31" s="588" t="s">
        <v>293</v>
      </c>
      <c r="C31" s="589"/>
      <c r="D31" s="589"/>
      <c r="E31" s="589"/>
      <c r="F31" s="589"/>
      <c r="G31" s="589"/>
      <c r="H31" s="589"/>
      <c r="I31" s="589"/>
      <c r="J31" s="589"/>
      <c r="K31" s="589"/>
      <c r="L31" s="589"/>
      <c r="M31" s="589"/>
      <c r="N31" s="589"/>
      <c r="O31" s="589"/>
      <c r="P31" s="589"/>
      <c r="Q31" s="590"/>
      <c r="R31" s="591">
        <v>1000337</v>
      </c>
      <c r="S31" s="592"/>
      <c r="T31" s="592"/>
      <c r="U31" s="592"/>
      <c r="V31" s="592"/>
      <c r="W31" s="592"/>
      <c r="X31" s="592"/>
      <c r="Y31" s="593"/>
      <c r="Z31" s="594">
        <v>3.3</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97.5</v>
      </c>
      <c r="BH31" s="623"/>
      <c r="BI31" s="623"/>
      <c r="BJ31" s="623"/>
      <c r="BK31" s="623"/>
      <c r="BL31" s="623"/>
      <c r="BM31" s="597">
        <v>90.6</v>
      </c>
      <c r="BN31" s="647"/>
      <c r="BO31" s="647"/>
      <c r="BP31" s="647"/>
      <c r="BQ31" s="648"/>
      <c r="BR31" s="646">
        <v>97</v>
      </c>
      <c r="BS31" s="623"/>
      <c r="BT31" s="623"/>
      <c r="BU31" s="623"/>
      <c r="BV31" s="623"/>
      <c r="BW31" s="623"/>
      <c r="BX31" s="597">
        <v>89.1</v>
      </c>
      <c r="BY31" s="647"/>
      <c r="BZ31" s="647"/>
      <c r="CA31" s="647"/>
      <c r="CB31" s="648"/>
      <c r="CD31" s="654"/>
      <c r="CE31" s="655"/>
      <c r="CF31" s="605" t="s">
        <v>296</v>
      </c>
      <c r="CG31" s="606"/>
      <c r="CH31" s="606"/>
      <c r="CI31" s="606"/>
      <c r="CJ31" s="606"/>
      <c r="CK31" s="606"/>
      <c r="CL31" s="606"/>
      <c r="CM31" s="606"/>
      <c r="CN31" s="606"/>
      <c r="CO31" s="606"/>
      <c r="CP31" s="606"/>
      <c r="CQ31" s="607"/>
      <c r="CR31" s="591">
        <v>401623</v>
      </c>
      <c r="CS31" s="623"/>
      <c r="CT31" s="623"/>
      <c r="CU31" s="623"/>
      <c r="CV31" s="623"/>
      <c r="CW31" s="623"/>
      <c r="CX31" s="623"/>
      <c r="CY31" s="624"/>
      <c r="CZ31" s="625">
        <v>1.3</v>
      </c>
      <c r="DA31" s="626"/>
      <c r="DB31" s="626"/>
      <c r="DC31" s="627"/>
      <c r="DD31" s="600">
        <v>396404</v>
      </c>
      <c r="DE31" s="623"/>
      <c r="DF31" s="623"/>
      <c r="DG31" s="623"/>
      <c r="DH31" s="623"/>
      <c r="DI31" s="623"/>
      <c r="DJ31" s="623"/>
      <c r="DK31" s="624"/>
      <c r="DL31" s="600">
        <v>396404</v>
      </c>
      <c r="DM31" s="623"/>
      <c r="DN31" s="623"/>
      <c r="DO31" s="623"/>
      <c r="DP31" s="623"/>
      <c r="DQ31" s="623"/>
      <c r="DR31" s="623"/>
      <c r="DS31" s="623"/>
      <c r="DT31" s="623"/>
      <c r="DU31" s="623"/>
      <c r="DV31" s="624"/>
      <c r="DW31" s="596">
        <v>2.4</v>
      </c>
      <c r="DX31" s="617"/>
      <c r="DY31" s="617"/>
      <c r="DZ31" s="617"/>
      <c r="EA31" s="617"/>
      <c r="EB31" s="617"/>
      <c r="EC31" s="618"/>
    </row>
    <row r="32" spans="2:133" ht="11.25" customHeight="1">
      <c r="B32" s="588" t="s">
        <v>297</v>
      </c>
      <c r="C32" s="589"/>
      <c r="D32" s="589"/>
      <c r="E32" s="589"/>
      <c r="F32" s="589"/>
      <c r="G32" s="589"/>
      <c r="H32" s="589"/>
      <c r="I32" s="589"/>
      <c r="J32" s="589"/>
      <c r="K32" s="589"/>
      <c r="L32" s="589"/>
      <c r="M32" s="589"/>
      <c r="N32" s="589"/>
      <c r="O32" s="589"/>
      <c r="P32" s="589"/>
      <c r="Q32" s="590"/>
      <c r="R32" s="591">
        <v>676780</v>
      </c>
      <c r="S32" s="592"/>
      <c r="T32" s="592"/>
      <c r="U32" s="592"/>
      <c r="V32" s="592"/>
      <c r="W32" s="592"/>
      <c r="X32" s="592"/>
      <c r="Y32" s="593"/>
      <c r="Z32" s="594">
        <v>2.2000000000000002</v>
      </c>
      <c r="AA32" s="594"/>
      <c r="AB32" s="594"/>
      <c r="AC32" s="594"/>
      <c r="AD32" s="595">
        <v>1214</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95.9</v>
      </c>
      <c r="BH32" s="659"/>
      <c r="BI32" s="659"/>
      <c r="BJ32" s="659"/>
      <c r="BK32" s="659"/>
      <c r="BL32" s="659"/>
      <c r="BM32" s="660">
        <v>76.2</v>
      </c>
      <c r="BN32" s="659"/>
      <c r="BO32" s="659"/>
      <c r="BP32" s="659"/>
      <c r="BQ32" s="661"/>
      <c r="BR32" s="658">
        <v>95.1</v>
      </c>
      <c r="BS32" s="659"/>
      <c r="BT32" s="659"/>
      <c r="BU32" s="659"/>
      <c r="BV32" s="659"/>
      <c r="BW32" s="659"/>
      <c r="BX32" s="660">
        <v>74.900000000000006</v>
      </c>
      <c r="BY32" s="659"/>
      <c r="BZ32" s="659"/>
      <c r="CA32" s="659"/>
      <c r="CB32" s="661"/>
      <c r="CD32" s="656"/>
      <c r="CE32" s="657"/>
      <c r="CF32" s="605" t="s">
        <v>299</v>
      </c>
      <c r="CG32" s="606"/>
      <c r="CH32" s="606"/>
      <c r="CI32" s="606"/>
      <c r="CJ32" s="606"/>
      <c r="CK32" s="606"/>
      <c r="CL32" s="606"/>
      <c r="CM32" s="606"/>
      <c r="CN32" s="606"/>
      <c r="CO32" s="606"/>
      <c r="CP32" s="606"/>
      <c r="CQ32" s="607"/>
      <c r="CR32" s="591">
        <v>133</v>
      </c>
      <c r="CS32" s="592"/>
      <c r="CT32" s="592"/>
      <c r="CU32" s="592"/>
      <c r="CV32" s="592"/>
      <c r="CW32" s="592"/>
      <c r="CX32" s="592"/>
      <c r="CY32" s="593"/>
      <c r="CZ32" s="625">
        <v>0</v>
      </c>
      <c r="DA32" s="626"/>
      <c r="DB32" s="626"/>
      <c r="DC32" s="627"/>
      <c r="DD32" s="600">
        <v>133</v>
      </c>
      <c r="DE32" s="592"/>
      <c r="DF32" s="592"/>
      <c r="DG32" s="592"/>
      <c r="DH32" s="592"/>
      <c r="DI32" s="592"/>
      <c r="DJ32" s="592"/>
      <c r="DK32" s="593"/>
      <c r="DL32" s="600">
        <v>133</v>
      </c>
      <c r="DM32" s="592"/>
      <c r="DN32" s="592"/>
      <c r="DO32" s="592"/>
      <c r="DP32" s="592"/>
      <c r="DQ32" s="592"/>
      <c r="DR32" s="592"/>
      <c r="DS32" s="592"/>
      <c r="DT32" s="592"/>
      <c r="DU32" s="592"/>
      <c r="DV32" s="593"/>
      <c r="DW32" s="596">
        <v>0</v>
      </c>
      <c r="DX32" s="617"/>
      <c r="DY32" s="617"/>
      <c r="DZ32" s="617"/>
      <c r="EA32" s="617"/>
      <c r="EB32" s="617"/>
      <c r="EC32" s="618"/>
    </row>
    <row r="33" spans="2:133" ht="11.25" customHeight="1">
      <c r="B33" s="588" t="s">
        <v>300</v>
      </c>
      <c r="C33" s="589"/>
      <c r="D33" s="589"/>
      <c r="E33" s="589"/>
      <c r="F33" s="589"/>
      <c r="G33" s="589"/>
      <c r="H33" s="589"/>
      <c r="I33" s="589"/>
      <c r="J33" s="589"/>
      <c r="K33" s="589"/>
      <c r="L33" s="589"/>
      <c r="M33" s="589"/>
      <c r="N33" s="589"/>
      <c r="O33" s="589"/>
      <c r="P33" s="589"/>
      <c r="Q33" s="590"/>
      <c r="R33" s="591">
        <v>6502600</v>
      </c>
      <c r="S33" s="592"/>
      <c r="T33" s="592"/>
      <c r="U33" s="592"/>
      <c r="V33" s="592"/>
      <c r="W33" s="592"/>
      <c r="X33" s="592"/>
      <c r="Y33" s="593"/>
      <c r="Z33" s="594">
        <v>21.2</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13639620</v>
      </c>
      <c r="CS33" s="623"/>
      <c r="CT33" s="623"/>
      <c r="CU33" s="623"/>
      <c r="CV33" s="623"/>
      <c r="CW33" s="623"/>
      <c r="CX33" s="623"/>
      <c r="CY33" s="624"/>
      <c r="CZ33" s="625">
        <v>45.6</v>
      </c>
      <c r="DA33" s="626"/>
      <c r="DB33" s="626"/>
      <c r="DC33" s="627"/>
      <c r="DD33" s="600">
        <v>8829356</v>
      </c>
      <c r="DE33" s="623"/>
      <c r="DF33" s="623"/>
      <c r="DG33" s="623"/>
      <c r="DH33" s="623"/>
      <c r="DI33" s="623"/>
      <c r="DJ33" s="623"/>
      <c r="DK33" s="624"/>
      <c r="DL33" s="600">
        <v>6431830</v>
      </c>
      <c r="DM33" s="623"/>
      <c r="DN33" s="623"/>
      <c r="DO33" s="623"/>
      <c r="DP33" s="623"/>
      <c r="DQ33" s="623"/>
      <c r="DR33" s="623"/>
      <c r="DS33" s="623"/>
      <c r="DT33" s="623"/>
      <c r="DU33" s="623"/>
      <c r="DV33" s="624"/>
      <c r="DW33" s="596">
        <v>39</v>
      </c>
      <c r="DX33" s="617"/>
      <c r="DY33" s="617"/>
      <c r="DZ33" s="617"/>
      <c r="EA33" s="617"/>
      <c r="EB33" s="617"/>
      <c r="EC33" s="618"/>
    </row>
    <row r="34" spans="2:133" ht="11.25" customHeight="1">
      <c r="B34" s="588" t="s">
        <v>302</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3079165</v>
      </c>
      <c r="CS34" s="592"/>
      <c r="CT34" s="592"/>
      <c r="CU34" s="592"/>
      <c r="CV34" s="592"/>
      <c r="CW34" s="592"/>
      <c r="CX34" s="592"/>
      <c r="CY34" s="593"/>
      <c r="CZ34" s="625">
        <v>10.3</v>
      </c>
      <c r="DA34" s="626"/>
      <c r="DB34" s="626"/>
      <c r="DC34" s="627"/>
      <c r="DD34" s="600">
        <v>2315266</v>
      </c>
      <c r="DE34" s="592"/>
      <c r="DF34" s="592"/>
      <c r="DG34" s="592"/>
      <c r="DH34" s="592"/>
      <c r="DI34" s="592"/>
      <c r="DJ34" s="592"/>
      <c r="DK34" s="593"/>
      <c r="DL34" s="600">
        <v>1777376</v>
      </c>
      <c r="DM34" s="592"/>
      <c r="DN34" s="592"/>
      <c r="DO34" s="592"/>
      <c r="DP34" s="592"/>
      <c r="DQ34" s="592"/>
      <c r="DR34" s="592"/>
      <c r="DS34" s="592"/>
      <c r="DT34" s="592"/>
      <c r="DU34" s="592"/>
      <c r="DV34" s="593"/>
      <c r="DW34" s="596">
        <v>10.8</v>
      </c>
      <c r="DX34" s="617"/>
      <c r="DY34" s="617"/>
      <c r="DZ34" s="617"/>
      <c r="EA34" s="617"/>
      <c r="EB34" s="617"/>
      <c r="EC34" s="618"/>
    </row>
    <row r="35" spans="2:133" ht="11.25" customHeight="1">
      <c r="B35" s="588" t="s">
        <v>306</v>
      </c>
      <c r="C35" s="589"/>
      <c r="D35" s="589"/>
      <c r="E35" s="589"/>
      <c r="F35" s="589"/>
      <c r="G35" s="589"/>
      <c r="H35" s="589"/>
      <c r="I35" s="589"/>
      <c r="J35" s="589"/>
      <c r="K35" s="589"/>
      <c r="L35" s="589"/>
      <c r="M35" s="589"/>
      <c r="N35" s="589"/>
      <c r="O35" s="589"/>
      <c r="P35" s="589"/>
      <c r="Q35" s="590"/>
      <c r="R35" s="591">
        <v>780000</v>
      </c>
      <c r="S35" s="592"/>
      <c r="T35" s="592"/>
      <c r="U35" s="592"/>
      <c r="V35" s="592"/>
      <c r="W35" s="592"/>
      <c r="X35" s="592"/>
      <c r="Y35" s="593"/>
      <c r="Z35" s="594">
        <v>2.5</v>
      </c>
      <c r="AA35" s="594"/>
      <c r="AB35" s="594"/>
      <c r="AC35" s="594"/>
      <c r="AD35" s="595" t="s">
        <v>113</v>
      </c>
      <c r="AE35" s="595"/>
      <c r="AF35" s="595"/>
      <c r="AG35" s="595"/>
      <c r="AH35" s="595"/>
      <c r="AI35" s="595"/>
      <c r="AJ35" s="595"/>
      <c r="AK35" s="595"/>
      <c r="AL35" s="596" t="s">
        <v>113</v>
      </c>
      <c r="AM35" s="597"/>
      <c r="AN35" s="597"/>
      <c r="AO35" s="598"/>
      <c r="AP35" s="186"/>
      <c r="AQ35" s="602" t="s">
        <v>307</v>
      </c>
      <c r="AR35" s="603"/>
      <c r="AS35" s="603"/>
      <c r="AT35" s="603"/>
      <c r="AU35" s="603"/>
      <c r="AV35" s="603"/>
      <c r="AW35" s="603"/>
      <c r="AX35" s="603"/>
      <c r="AY35" s="604"/>
      <c r="AZ35" s="580">
        <v>3009775</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531027</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194693</v>
      </c>
      <c r="CS35" s="623"/>
      <c r="CT35" s="623"/>
      <c r="CU35" s="623"/>
      <c r="CV35" s="623"/>
      <c r="CW35" s="623"/>
      <c r="CX35" s="623"/>
      <c r="CY35" s="624"/>
      <c r="CZ35" s="625">
        <v>0.7</v>
      </c>
      <c r="DA35" s="626"/>
      <c r="DB35" s="626"/>
      <c r="DC35" s="627"/>
      <c r="DD35" s="600">
        <v>154947</v>
      </c>
      <c r="DE35" s="623"/>
      <c r="DF35" s="623"/>
      <c r="DG35" s="623"/>
      <c r="DH35" s="623"/>
      <c r="DI35" s="623"/>
      <c r="DJ35" s="623"/>
      <c r="DK35" s="624"/>
      <c r="DL35" s="600">
        <v>154947</v>
      </c>
      <c r="DM35" s="623"/>
      <c r="DN35" s="623"/>
      <c r="DO35" s="623"/>
      <c r="DP35" s="623"/>
      <c r="DQ35" s="623"/>
      <c r="DR35" s="623"/>
      <c r="DS35" s="623"/>
      <c r="DT35" s="623"/>
      <c r="DU35" s="623"/>
      <c r="DV35" s="624"/>
      <c r="DW35" s="596">
        <v>0.9</v>
      </c>
      <c r="DX35" s="617"/>
      <c r="DY35" s="617"/>
      <c r="DZ35" s="617"/>
      <c r="EA35" s="617"/>
      <c r="EB35" s="617"/>
      <c r="EC35" s="618"/>
    </row>
    <row r="36" spans="2:133" ht="11.25" customHeight="1">
      <c r="B36" s="634" t="s">
        <v>310</v>
      </c>
      <c r="C36" s="635"/>
      <c r="D36" s="635"/>
      <c r="E36" s="635"/>
      <c r="F36" s="635"/>
      <c r="G36" s="635"/>
      <c r="H36" s="635"/>
      <c r="I36" s="635"/>
      <c r="J36" s="635"/>
      <c r="K36" s="635"/>
      <c r="L36" s="635"/>
      <c r="M36" s="635"/>
      <c r="N36" s="635"/>
      <c r="O36" s="635"/>
      <c r="P36" s="635"/>
      <c r="Q36" s="636"/>
      <c r="R36" s="663">
        <v>30687331</v>
      </c>
      <c r="S36" s="664"/>
      <c r="T36" s="664"/>
      <c r="U36" s="664"/>
      <c r="V36" s="664"/>
      <c r="W36" s="664"/>
      <c r="X36" s="664"/>
      <c r="Y36" s="665"/>
      <c r="Z36" s="666">
        <v>100</v>
      </c>
      <c r="AA36" s="666"/>
      <c r="AB36" s="666"/>
      <c r="AC36" s="666"/>
      <c r="AD36" s="667">
        <v>15695287</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500000</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66514</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6739532</v>
      </c>
      <c r="CS36" s="592"/>
      <c r="CT36" s="592"/>
      <c r="CU36" s="592"/>
      <c r="CV36" s="592"/>
      <c r="CW36" s="592"/>
      <c r="CX36" s="592"/>
      <c r="CY36" s="593"/>
      <c r="CZ36" s="625">
        <v>22.5</v>
      </c>
      <c r="DA36" s="626"/>
      <c r="DB36" s="626"/>
      <c r="DC36" s="627"/>
      <c r="DD36" s="600">
        <v>3102872</v>
      </c>
      <c r="DE36" s="592"/>
      <c r="DF36" s="592"/>
      <c r="DG36" s="592"/>
      <c r="DH36" s="592"/>
      <c r="DI36" s="592"/>
      <c r="DJ36" s="592"/>
      <c r="DK36" s="593"/>
      <c r="DL36" s="600">
        <v>2472118</v>
      </c>
      <c r="DM36" s="592"/>
      <c r="DN36" s="592"/>
      <c r="DO36" s="592"/>
      <c r="DP36" s="592"/>
      <c r="DQ36" s="592"/>
      <c r="DR36" s="592"/>
      <c r="DS36" s="592"/>
      <c r="DT36" s="592"/>
      <c r="DU36" s="592"/>
      <c r="DV36" s="593"/>
      <c r="DW36" s="596">
        <v>15</v>
      </c>
      <c r="DX36" s="617"/>
      <c r="DY36" s="617"/>
      <c r="DZ36" s="617"/>
      <c r="EA36" s="617"/>
      <c r="EB36" s="617"/>
      <c r="EC36" s="618"/>
    </row>
    <row r="37" spans="2:133" ht="11.25" customHeight="1">
      <c r="AQ37" s="670" t="s">
        <v>314</v>
      </c>
      <c r="AR37" s="671"/>
      <c r="AS37" s="671"/>
      <c r="AT37" s="671"/>
      <c r="AU37" s="671"/>
      <c r="AV37" s="671"/>
      <c r="AW37" s="671"/>
      <c r="AX37" s="671"/>
      <c r="AY37" s="672"/>
      <c r="AZ37" s="591">
        <v>342405</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10592</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5352483</v>
      </c>
      <c r="CS37" s="623"/>
      <c r="CT37" s="623"/>
      <c r="CU37" s="623"/>
      <c r="CV37" s="623"/>
      <c r="CW37" s="623"/>
      <c r="CX37" s="623"/>
      <c r="CY37" s="624"/>
      <c r="CZ37" s="625">
        <v>17.899999999999999</v>
      </c>
      <c r="DA37" s="626"/>
      <c r="DB37" s="626"/>
      <c r="DC37" s="627"/>
      <c r="DD37" s="600">
        <v>1911283</v>
      </c>
      <c r="DE37" s="623"/>
      <c r="DF37" s="623"/>
      <c r="DG37" s="623"/>
      <c r="DH37" s="623"/>
      <c r="DI37" s="623"/>
      <c r="DJ37" s="623"/>
      <c r="DK37" s="624"/>
      <c r="DL37" s="600">
        <v>1632042</v>
      </c>
      <c r="DM37" s="623"/>
      <c r="DN37" s="623"/>
      <c r="DO37" s="623"/>
      <c r="DP37" s="623"/>
      <c r="DQ37" s="623"/>
      <c r="DR37" s="623"/>
      <c r="DS37" s="623"/>
      <c r="DT37" s="623"/>
      <c r="DU37" s="623"/>
      <c r="DV37" s="624"/>
      <c r="DW37" s="596">
        <v>9.9</v>
      </c>
      <c r="DX37" s="617"/>
      <c r="DY37" s="617"/>
      <c r="DZ37" s="617"/>
      <c r="EA37" s="617"/>
      <c r="EB37" s="617"/>
      <c r="EC37" s="618"/>
    </row>
    <row r="38" spans="2:133" ht="11.25" customHeight="1">
      <c r="AQ38" s="670" t="s">
        <v>317</v>
      </c>
      <c r="AR38" s="671"/>
      <c r="AS38" s="671"/>
      <c r="AT38" s="671"/>
      <c r="AU38" s="671"/>
      <c r="AV38" s="671"/>
      <c r="AW38" s="671"/>
      <c r="AX38" s="671"/>
      <c r="AY38" s="672"/>
      <c r="AZ38" s="591">
        <v>91474</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18327</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2495030</v>
      </c>
      <c r="CS38" s="592"/>
      <c r="CT38" s="592"/>
      <c r="CU38" s="592"/>
      <c r="CV38" s="592"/>
      <c r="CW38" s="592"/>
      <c r="CX38" s="592"/>
      <c r="CY38" s="593"/>
      <c r="CZ38" s="625">
        <v>8.3000000000000007</v>
      </c>
      <c r="DA38" s="626"/>
      <c r="DB38" s="626"/>
      <c r="DC38" s="627"/>
      <c r="DD38" s="600">
        <v>2161961</v>
      </c>
      <c r="DE38" s="592"/>
      <c r="DF38" s="592"/>
      <c r="DG38" s="592"/>
      <c r="DH38" s="592"/>
      <c r="DI38" s="592"/>
      <c r="DJ38" s="592"/>
      <c r="DK38" s="593"/>
      <c r="DL38" s="600">
        <v>2027389</v>
      </c>
      <c r="DM38" s="592"/>
      <c r="DN38" s="592"/>
      <c r="DO38" s="592"/>
      <c r="DP38" s="592"/>
      <c r="DQ38" s="592"/>
      <c r="DR38" s="592"/>
      <c r="DS38" s="592"/>
      <c r="DT38" s="592"/>
      <c r="DU38" s="592"/>
      <c r="DV38" s="593"/>
      <c r="DW38" s="596">
        <v>12.3</v>
      </c>
      <c r="DX38" s="617"/>
      <c r="DY38" s="617"/>
      <c r="DZ38" s="617"/>
      <c r="EA38" s="617"/>
      <c r="EB38" s="617"/>
      <c r="EC38" s="618"/>
    </row>
    <row r="39" spans="2:133" ht="11.25" customHeight="1">
      <c r="AQ39" s="670" t="s">
        <v>320</v>
      </c>
      <c r="AR39" s="671"/>
      <c r="AS39" s="671"/>
      <c r="AT39" s="671"/>
      <c r="AU39" s="671"/>
      <c r="AV39" s="671"/>
      <c r="AW39" s="671"/>
      <c r="AX39" s="671"/>
      <c r="AY39" s="672"/>
      <c r="AZ39" s="591">
        <v>1750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84</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1131200</v>
      </c>
      <c r="CS39" s="623"/>
      <c r="CT39" s="623"/>
      <c r="CU39" s="623"/>
      <c r="CV39" s="623"/>
      <c r="CW39" s="623"/>
      <c r="CX39" s="623"/>
      <c r="CY39" s="624"/>
      <c r="CZ39" s="625">
        <v>3.8</v>
      </c>
      <c r="DA39" s="626"/>
      <c r="DB39" s="626"/>
      <c r="DC39" s="627"/>
      <c r="DD39" s="600">
        <v>1094310</v>
      </c>
      <c r="DE39" s="623"/>
      <c r="DF39" s="623"/>
      <c r="DG39" s="623"/>
      <c r="DH39" s="623"/>
      <c r="DI39" s="623"/>
      <c r="DJ39" s="623"/>
      <c r="DK39" s="624"/>
      <c r="DL39" s="600" t="s">
        <v>324</v>
      </c>
      <c r="DM39" s="623"/>
      <c r="DN39" s="623"/>
      <c r="DO39" s="623"/>
      <c r="DP39" s="623"/>
      <c r="DQ39" s="623"/>
      <c r="DR39" s="623"/>
      <c r="DS39" s="623"/>
      <c r="DT39" s="623"/>
      <c r="DU39" s="623"/>
      <c r="DV39" s="624"/>
      <c r="DW39" s="596" t="s">
        <v>324</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438424</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99</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t="s">
        <v>324</v>
      </c>
      <c r="CS40" s="592"/>
      <c r="CT40" s="592"/>
      <c r="CU40" s="592"/>
      <c r="CV40" s="592"/>
      <c r="CW40" s="592"/>
      <c r="CX40" s="592"/>
      <c r="CY40" s="593"/>
      <c r="CZ40" s="625" t="s">
        <v>324</v>
      </c>
      <c r="DA40" s="626"/>
      <c r="DB40" s="626"/>
      <c r="DC40" s="627"/>
      <c r="DD40" s="600" t="s">
        <v>324</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1635722</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261</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5144824</v>
      </c>
      <c r="CS42" s="592"/>
      <c r="CT42" s="592"/>
      <c r="CU42" s="592"/>
      <c r="CV42" s="592"/>
      <c r="CW42" s="592"/>
      <c r="CX42" s="592"/>
      <c r="CY42" s="593"/>
      <c r="CZ42" s="625">
        <v>17.2</v>
      </c>
      <c r="DA42" s="674"/>
      <c r="DB42" s="674"/>
      <c r="DC42" s="675"/>
      <c r="DD42" s="600">
        <v>1741641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86051</v>
      </c>
      <c r="CS43" s="623"/>
      <c r="CT43" s="623"/>
      <c r="CU43" s="623"/>
      <c r="CV43" s="623"/>
      <c r="CW43" s="623"/>
      <c r="CX43" s="623"/>
      <c r="CY43" s="624"/>
      <c r="CZ43" s="625">
        <v>0.3</v>
      </c>
      <c r="DA43" s="626"/>
      <c r="DB43" s="626"/>
      <c r="DC43" s="627"/>
      <c r="DD43" s="600">
        <v>77451</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5137608</v>
      </c>
      <c r="CS44" s="592"/>
      <c r="CT44" s="592"/>
      <c r="CU44" s="592"/>
      <c r="CV44" s="592"/>
      <c r="CW44" s="592"/>
      <c r="CX44" s="592"/>
      <c r="CY44" s="593"/>
      <c r="CZ44" s="625">
        <v>17.2</v>
      </c>
      <c r="DA44" s="674"/>
      <c r="DB44" s="674"/>
      <c r="DC44" s="675"/>
      <c r="DD44" s="600">
        <v>1737464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2003162</v>
      </c>
      <c r="CS45" s="623"/>
      <c r="CT45" s="623"/>
      <c r="CU45" s="623"/>
      <c r="CV45" s="623"/>
      <c r="CW45" s="623"/>
      <c r="CX45" s="623"/>
      <c r="CY45" s="624"/>
      <c r="CZ45" s="625">
        <v>6.7</v>
      </c>
      <c r="DA45" s="626"/>
      <c r="DB45" s="626"/>
      <c r="DC45" s="627"/>
      <c r="DD45" s="600">
        <v>90593</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3122032</v>
      </c>
      <c r="CS46" s="592"/>
      <c r="CT46" s="592"/>
      <c r="CU46" s="592"/>
      <c r="CV46" s="592"/>
      <c r="CW46" s="592"/>
      <c r="CX46" s="592"/>
      <c r="CY46" s="593"/>
      <c r="CZ46" s="625">
        <v>10.4</v>
      </c>
      <c r="DA46" s="674"/>
      <c r="DB46" s="674"/>
      <c r="DC46" s="675"/>
      <c r="DD46" s="600">
        <v>1634745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7216</v>
      </c>
      <c r="CS47" s="623"/>
      <c r="CT47" s="623"/>
      <c r="CU47" s="623"/>
      <c r="CV47" s="623"/>
      <c r="CW47" s="623"/>
      <c r="CX47" s="623"/>
      <c r="CY47" s="624"/>
      <c r="CZ47" s="625">
        <v>0</v>
      </c>
      <c r="DA47" s="626"/>
      <c r="DB47" s="626"/>
      <c r="DC47" s="627"/>
      <c r="DD47" s="600">
        <v>4177</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74"/>
      <c r="DB48" s="674"/>
      <c r="DC48" s="675"/>
      <c r="DD48" s="600" t="s">
        <v>324</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29911556</v>
      </c>
      <c r="CS49" s="659"/>
      <c r="CT49" s="659"/>
      <c r="CU49" s="659"/>
      <c r="CV49" s="659"/>
      <c r="CW49" s="659"/>
      <c r="CX49" s="659"/>
      <c r="CY49" s="686"/>
      <c r="CZ49" s="687">
        <v>100</v>
      </c>
      <c r="DA49" s="688"/>
      <c r="DB49" s="688"/>
      <c r="DC49" s="689"/>
      <c r="DD49" s="690">
        <v>18941089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4"/>
  <sheetViews>
    <sheetView topLeftCell="A66" zoomScale="70" zoomScaleNormal="25" zoomScaleSheetLayoutView="70" workbookViewId="0">
      <selection activeCell="Q83" sqref="Q83:U8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30691</v>
      </c>
      <c r="R7" s="721"/>
      <c r="S7" s="721"/>
      <c r="T7" s="721"/>
      <c r="U7" s="721"/>
      <c r="V7" s="721">
        <v>29918</v>
      </c>
      <c r="W7" s="721"/>
      <c r="X7" s="721"/>
      <c r="Y7" s="721"/>
      <c r="Z7" s="721"/>
      <c r="AA7" s="721">
        <v>773</v>
      </c>
      <c r="AB7" s="721"/>
      <c r="AC7" s="721"/>
      <c r="AD7" s="721"/>
      <c r="AE7" s="722"/>
      <c r="AF7" s="723">
        <v>746</v>
      </c>
      <c r="AG7" s="724"/>
      <c r="AH7" s="724"/>
      <c r="AI7" s="724"/>
      <c r="AJ7" s="725"/>
      <c r="AK7" s="760">
        <v>207</v>
      </c>
      <c r="AL7" s="761"/>
      <c r="AM7" s="761"/>
      <c r="AN7" s="761"/>
      <c r="AO7" s="761"/>
      <c r="AP7" s="761">
        <v>35868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13</v>
      </c>
      <c r="R8" s="745"/>
      <c r="S8" s="745"/>
      <c r="T8" s="745"/>
      <c r="U8" s="745"/>
      <c r="V8" s="745">
        <v>10</v>
      </c>
      <c r="W8" s="745"/>
      <c r="X8" s="745"/>
      <c r="Y8" s="745"/>
      <c r="Z8" s="745"/>
      <c r="AA8" s="745">
        <v>3</v>
      </c>
      <c r="AB8" s="745"/>
      <c r="AC8" s="745"/>
      <c r="AD8" s="745"/>
      <c r="AE8" s="746"/>
      <c r="AF8" s="747">
        <v>3</v>
      </c>
      <c r="AG8" s="748"/>
      <c r="AH8" s="748"/>
      <c r="AI8" s="748"/>
      <c r="AJ8" s="749"/>
      <c r="AK8" s="750" t="s">
        <v>533</v>
      </c>
      <c r="AL8" s="751"/>
      <c r="AM8" s="751"/>
      <c r="AN8" s="751"/>
      <c r="AO8" s="751"/>
      <c r="AP8" s="751">
        <v>15</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30700</v>
      </c>
      <c r="R23" s="780"/>
      <c r="S23" s="780"/>
      <c r="T23" s="780"/>
      <c r="U23" s="780"/>
      <c r="V23" s="780">
        <v>29925</v>
      </c>
      <c r="W23" s="780"/>
      <c r="X23" s="780"/>
      <c r="Y23" s="780"/>
      <c r="Z23" s="780"/>
      <c r="AA23" s="780">
        <v>776</v>
      </c>
      <c r="AB23" s="780"/>
      <c r="AC23" s="780"/>
      <c r="AD23" s="780"/>
      <c r="AE23" s="781"/>
      <c r="AF23" s="782">
        <v>749</v>
      </c>
      <c r="AG23" s="780"/>
      <c r="AH23" s="780"/>
      <c r="AI23" s="780"/>
      <c r="AJ23" s="783"/>
      <c r="AK23" s="784"/>
      <c r="AL23" s="785"/>
      <c r="AM23" s="785"/>
      <c r="AN23" s="785"/>
      <c r="AO23" s="785"/>
      <c r="AP23" s="780">
        <v>35883</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8080</v>
      </c>
      <c r="R28" s="809"/>
      <c r="S28" s="809"/>
      <c r="T28" s="809"/>
      <c r="U28" s="809"/>
      <c r="V28" s="809">
        <v>7549</v>
      </c>
      <c r="W28" s="809"/>
      <c r="X28" s="809"/>
      <c r="Y28" s="809"/>
      <c r="Z28" s="809"/>
      <c r="AA28" s="809">
        <v>531</v>
      </c>
      <c r="AB28" s="809"/>
      <c r="AC28" s="809"/>
      <c r="AD28" s="809"/>
      <c r="AE28" s="810"/>
      <c r="AF28" s="811">
        <v>531</v>
      </c>
      <c r="AG28" s="809"/>
      <c r="AH28" s="809"/>
      <c r="AI28" s="809"/>
      <c r="AJ28" s="812"/>
      <c r="AK28" s="813">
        <v>694</v>
      </c>
      <c r="AL28" s="804"/>
      <c r="AM28" s="804"/>
      <c r="AN28" s="804"/>
      <c r="AO28" s="804"/>
      <c r="AP28" s="804" t="s">
        <v>534</v>
      </c>
      <c r="AQ28" s="804"/>
      <c r="AR28" s="804"/>
      <c r="AS28" s="804"/>
      <c r="AT28" s="804"/>
      <c r="AU28" s="804" t="s">
        <v>534</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5976</v>
      </c>
      <c r="R29" s="745"/>
      <c r="S29" s="745"/>
      <c r="T29" s="745"/>
      <c r="U29" s="745"/>
      <c r="V29" s="745">
        <v>5856</v>
      </c>
      <c r="W29" s="745"/>
      <c r="X29" s="745"/>
      <c r="Y29" s="745"/>
      <c r="Z29" s="745"/>
      <c r="AA29" s="745">
        <v>120</v>
      </c>
      <c r="AB29" s="745"/>
      <c r="AC29" s="745"/>
      <c r="AD29" s="745"/>
      <c r="AE29" s="746"/>
      <c r="AF29" s="747">
        <v>120</v>
      </c>
      <c r="AG29" s="748"/>
      <c r="AH29" s="748"/>
      <c r="AI29" s="748"/>
      <c r="AJ29" s="749"/>
      <c r="AK29" s="816">
        <v>847</v>
      </c>
      <c r="AL29" s="817"/>
      <c r="AM29" s="817"/>
      <c r="AN29" s="817"/>
      <c r="AO29" s="817"/>
      <c r="AP29" s="817" t="s">
        <v>533</v>
      </c>
      <c r="AQ29" s="817"/>
      <c r="AR29" s="817"/>
      <c r="AS29" s="817"/>
      <c r="AT29" s="817"/>
      <c r="AU29" s="817" t="s">
        <v>533</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1177</v>
      </c>
      <c r="R30" s="745"/>
      <c r="S30" s="745"/>
      <c r="T30" s="745"/>
      <c r="U30" s="745"/>
      <c r="V30" s="745">
        <v>1167</v>
      </c>
      <c r="W30" s="745"/>
      <c r="X30" s="745"/>
      <c r="Y30" s="745"/>
      <c r="Z30" s="745"/>
      <c r="AA30" s="745">
        <v>10</v>
      </c>
      <c r="AB30" s="745"/>
      <c r="AC30" s="745"/>
      <c r="AD30" s="745"/>
      <c r="AE30" s="746"/>
      <c r="AF30" s="747">
        <v>10</v>
      </c>
      <c r="AG30" s="748"/>
      <c r="AH30" s="748"/>
      <c r="AI30" s="748"/>
      <c r="AJ30" s="749"/>
      <c r="AK30" s="816">
        <v>781</v>
      </c>
      <c r="AL30" s="817"/>
      <c r="AM30" s="817"/>
      <c r="AN30" s="817"/>
      <c r="AO30" s="817"/>
      <c r="AP30" s="817" t="s">
        <v>533</v>
      </c>
      <c r="AQ30" s="817"/>
      <c r="AR30" s="817"/>
      <c r="AS30" s="817"/>
      <c r="AT30" s="817"/>
      <c r="AU30" s="817" t="s">
        <v>533</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1698</v>
      </c>
      <c r="R31" s="745"/>
      <c r="S31" s="745"/>
      <c r="T31" s="745"/>
      <c r="U31" s="745"/>
      <c r="V31" s="745">
        <v>1567</v>
      </c>
      <c r="W31" s="745"/>
      <c r="X31" s="745"/>
      <c r="Y31" s="745"/>
      <c r="Z31" s="745"/>
      <c r="AA31" s="745">
        <v>131</v>
      </c>
      <c r="AB31" s="745"/>
      <c r="AC31" s="745"/>
      <c r="AD31" s="745"/>
      <c r="AE31" s="746"/>
      <c r="AF31" s="747">
        <v>1747</v>
      </c>
      <c r="AG31" s="748"/>
      <c r="AH31" s="748"/>
      <c r="AI31" s="748"/>
      <c r="AJ31" s="749"/>
      <c r="AK31" s="816">
        <v>2</v>
      </c>
      <c r="AL31" s="817"/>
      <c r="AM31" s="817"/>
      <c r="AN31" s="817"/>
      <c r="AO31" s="817"/>
      <c r="AP31" s="817">
        <v>3656</v>
      </c>
      <c r="AQ31" s="817"/>
      <c r="AR31" s="817"/>
      <c r="AS31" s="817"/>
      <c r="AT31" s="817"/>
      <c r="AU31" s="817">
        <v>7</v>
      </c>
      <c r="AV31" s="817"/>
      <c r="AW31" s="817"/>
      <c r="AX31" s="817"/>
      <c r="AY31" s="817"/>
      <c r="AZ31" s="818" t="s">
        <v>533</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1300</v>
      </c>
      <c r="R32" s="745"/>
      <c r="S32" s="745"/>
      <c r="T32" s="745"/>
      <c r="U32" s="745"/>
      <c r="V32" s="745">
        <v>1409</v>
      </c>
      <c r="W32" s="745"/>
      <c r="X32" s="745"/>
      <c r="Y32" s="745"/>
      <c r="Z32" s="745"/>
      <c r="AA32" s="745">
        <v>-109</v>
      </c>
      <c r="AB32" s="745"/>
      <c r="AC32" s="745"/>
      <c r="AD32" s="745"/>
      <c r="AE32" s="746"/>
      <c r="AF32" s="747">
        <v>123</v>
      </c>
      <c r="AG32" s="748"/>
      <c r="AH32" s="748"/>
      <c r="AI32" s="748"/>
      <c r="AJ32" s="749"/>
      <c r="AK32" s="816">
        <v>504</v>
      </c>
      <c r="AL32" s="817"/>
      <c r="AM32" s="817"/>
      <c r="AN32" s="817"/>
      <c r="AO32" s="817"/>
      <c r="AP32" s="817">
        <v>1301</v>
      </c>
      <c r="AQ32" s="817"/>
      <c r="AR32" s="817"/>
      <c r="AS32" s="817"/>
      <c r="AT32" s="817"/>
      <c r="AU32" s="817">
        <v>1020</v>
      </c>
      <c r="AV32" s="817"/>
      <c r="AW32" s="817"/>
      <c r="AX32" s="817"/>
      <c r="AY32" s="817"/>
      <c r="AZ32" s="818" t="s">
        <v>533</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486</v>
      </c>
      <c r="R33" s="745"/>
      <c r="S33" s="745"/>
      <c r="T33" s="745"/>
      <c r="U33" s="745"/>
      <c r="V33" s="745">
        <v>453</v>
      </c>
      <c r="W33" s="745"/>
      <c r="X33" s="745"/>
      <c r="Y33" s="745"/>
      <c r="Z33" s="745"/>
      <c r="AA33" s="745">
        <v>33</v>
      </c>
      <c r="AB33" s="745"/>
      <c r="AC33" s="745"/>
      <c r="AD33" s="745"/>
      <c r="AE33" s="746"/>
      <c r="AF33" s="747">
        <v>33</v>
      </c>
      <c r="AG33" s="748"/>
      <c r="AH33" s="748"/>
      <c r="AI33" s="748"/>
      <c r="AJ33" s="749"/>
      <c r="AK33" s="816">
        <v>342</v>
      </c>
      <c r="AL33" s="817"/>
      <c r="AM33" s="817"/>
      <c r="AN33" s="817"/>
      <c r="AO33" s="817"/>
      <c r="AP33" s="817">
        <v>3410</v>
      </c>
      <c r="AQ33" s="817"/>
      <c r="AR33" s="817"/>
      <c r="AS33" s="817"/>
      <c r="AT33" s="817"/>
      <c r="AU33" s="817">
        <v>3318</v>
      </c>
      <c r="AV33" s="817"/>
      <c r="AW33" s="817"/>
      <c r="AX33" s="817"/>
      <c r="AY33" s="817"/>
      <c r="AZ33" s="818" t="s">
        <v>533</v>
      </c>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2564</v>
      </c>
      <c r="AG63" s="828"/>
      <c r="AH63" s="828"/>
      <c r="AI63" s="828"/>
      <c r="AJ63" s="829"/>
      <c r="AK63" s="830"/>
      <c r="AL63" s="825"/>
      <c r="AM63" s="825"/>
      <c r="AN63" s="825"/>
      <c r="AO63" s="825"/>
      <c r="AP63" s="828">
        <v>8367</v>
      </c>
      <c r="AQ63" s="828"/>
      <c r="AR63" s="828"/>
      <c r="AS63" s="828"/>
      <c r="AT63" s="828"/>
      <c r="AU63" s="828">
        <v>4345</v>
      </c>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392</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535</v>
      </c>
      <c r="C68" s="856"/>
      <c r="D68" s="856"/>
      <c r="E68" s="856"/>
      <c r="F68" s="856"/>
      <c r="G68" s="856"/>
      <c r="H68" s="856"/>
      <c r="I68" s="856"/>
      <c r="J68" s="856"/>
      <c r="K68" s="856"/>
      <c r="L68" s="856"/>
      <c r="M68" s="856"/>
      <c r="N68" s="856"/>
      <c r="O68" s="856"/>
      <c r="P68" s="857"/>
      <c r="Q68" s="858">
        <v>1258</v>
      </c>
      <c r="R68" s="852"/>
      <c r="S68" s="852"/>
      <c r="T68" s="852"/>
      <c r="U68" s="852"/>
      <c r="V68" s="852">
        <v>1239</v>
      </c>
      <c r="W68" s="852"/>
      <c r="X68" s="852"/>
      <c r="Y68" s="852"/>
      <c r="Z68" s="852"/>
      <c r="AA68" s="852">
        <v>19</v>
      </c>
      <c r="AB68" s="852"/>
      <c r="AC68" s="852"/>
      <c r="AD68" s="852"/>
      <c r="AE68" s="852"/>
      <c r="AF68" s="852">
        <v>19</v>
      </c>
      <c r="AG68" s="852"/>
      <c r="AH68" s="852"/>
      <c r="AI68" s="852"/>
      <c r="AJ68" s="852"/>
      <c r="AK68" s="852" t="s">
        <v>533</v>
      </c>
      <c r="AL68" s="852"/>
      <c r="AM68" s="852"/>
      <c r="AN68" s="852"/>
      <c r="AO68" s="852"/>
      <c r="AP68" s="852">
        <v>273</v>
      </c>
      <c r="AQ68" s="852"/>
      <c r="AR68" s="852"/>
      <c r="AS68" s="852"/>
      <c r="AT68" s="852"/>
      <c r="AU68" s="852">
        <v>234</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536</v>
      </c>
      <c r="C69" s="860"/>
      <c r="D69" s="860"/>
      <c r="E69" s="860"/>
      <c r="F69" s="860"/>
      <c r="G69" s="860"/>
      <c r="H69" s="860"/>
      <c r="I69" s="860"/>
      <c r="J69" s="860"/>
      <c r="K69" s="860"/>
      <c r="L69" s="860"/>
      <c r="M69" s="860"/>
      <c r="N69" s="860"/>
      <c r="O69" s="860"/>
      <c r="P69" s="861"/>
      <c r="Q69" s="862">
        <v>254</v>
      </c>
      <c r="R69" s="817"/>
      <c r="S69" s="817"/>
      <c r="T69" s="817"/>
      <c r="U69" s="817"/>
      <c r="V69" s="817">
        <v>247</v>
      </c>
      <c r="W69" s="817"/>
      <c r="X69" s="817"/>
      <c r="Y69" s="817"/>
      <c r="Z69" s="817"/>
      <c r="AA69" s="817">
        <v>7</v>
      </c>
      <c r="AB69" s="817"/>
      <c r="AC69" s="817"/>
      <c r="AD69" s="817"/>
      <c r="AE69" s="817"/>
      <c r="AF69" s="817">
        <v>7</v>
      </c>
      <c r="AG69" s="817"/>
      <c r="AH69" s="817"/>
      <c r="AI69" s="817"/>
      <c r="AJ69" s="817"/>
      <c r="AK69" s="817">
        <v>3</v>
      </c>
      <c r="AL69" s="817"/>
      <c r="AM69" s="817"/>
      <c r="AN69" s="817"/>
      <c r="AO69" s="817"/>
      <c r="AP69" s="817">
        <v>11</v>
      </c>
      <c r="AQ69" s="817"/>
      <c r="AR69" s="817"/>
      <c r="AS69" s="817"/>
      <c r="AT69" s="817"/>
      <c r="AU69" s="817">
        <v>7</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537</v>
      </c>
      <c r="C70" s="860"/>
      <c r="D70" s="860"/>
      <c r="E70" s="860"/>
      <c r="F70" s="860"/>
      <c r="G70" s="860"/>
      <c r="H70" s="860"/>
      <c r="I70" s="860"/>
      <c r="J70" s="860"/>
      <c r="K70" s="860"/>
      <c r="L70" s="860"/>
      <c r="M70" s="860"/>
      <c r="N70" s="860"/>
      <c r="O70" s="860"/>
      <c r="P70" s="861"/>
      <c r="Q70" s="862">
        <v>382</v>
      </c>
      <c r="R70" s="817"/>
      <c r="S70" s="817"/>
      <c r="T70" s="817"/>
      <c r="U70" s="817"/>
      <c r="V70" s="817">
        <v>375</v>
      </c>
      <c r="W70" s="817"/>
      <c r="X70" s="817"/>
      <c r="Y70" s="817"/>
      <c r="Z70" s="817"/>
      <c r="AA70" s="817">
        <v>7</v>
      </c>
      <c r="AB70" s="817"/>
      <c r="AC70" s="817"/>
      <c r="AD70" s="817"/>
      <c r="AE70" s="817"/>
      <c r="AF70" s="817">
        <v>7</v>
      </c>
      <c r="AG70" s="817"/>
      <c r="AH70" s="817"/>
      <c r="AI70" s="817"/>
      <c r="AJ70" s="817"/>
      <c r="AK70" s="817">
        <v>24</v>
      </c>
      <c r="AL70" s="817"/>
      <c r="AM70" s="817"/>
      <c r="AN70" s="817"/>
      <c r="AO70" s="817"/>
      <c r="AP70" s="817" t="s">
        <v>534</v>
      </c>
      <c r="AQ70" s="817"/>
      <c r="AR70" s="817"/>
      <c r="AS70" s="817"/>
      <c r="AT70" s="817"/>
      <c r="AU70" s="817" t="s">
        <v>534</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538</v>
      </c>
      <c r="C71" s="860"/>
      <c r="D71" s="860"/>
      <c r="E71" s="860"/>
      <c r="F71" s="860"/>
      <c r="G71" s="860"/>
      <c r="H71" s="860"/>
      <c r="I71" s="860"/>
      <c r="J71" s="860"/>
      <c r="K71" s="860"/>
      <c r="L71" s="860"/>
      <c r="M71" s="860"/>
      <c r="N71" s="860"/>
      <c r="O71" s="860"/>
      <c r="P71" s="861"/>
      <c r="Q71" s="862">
        <v>394</v>
      </c>
      <c r="R71" s="817"/>
      <c r="S71" s="817"/>
      <c r="T71" s="817"/>
      <c r="U71" s="817"/>
      <c r="V71" s="817">
        <v>388</v>
      </c>
      <c r="W71" s="817"/>
      <c r="X71" s="817"/>
      <c r="Y71" s="817"/>
      <c r="Z71" s="817"/>
      <c r="AA71" s="817">
        <v>5</v>
      </c>
      <c r="AB71" s="817"/>
      <c r="AC71" s="817"/>
      <c r="AD71" s="817"/>
      <c r="AE71" s="817"/>
      <c r="AF71" s="817">
        <v>5</v>
      </c>
      <c r="AG71" s="817"/>
      <c r="AH71" s="817"/>
      <c r="AI71" s="817"/>
      <c r="AJ71" s="817"/>
      <c r="AK71" s="817">
        <v>35</v>
      </c>
      <c r="AL71" s="817"/>
      <c r="AM71" s="817"/>
      <c r="AN71" s="817"/>
      <c r="AO71" s="817"/>
      <c r="AP71" s="817">
        <v>141</v>
      </c>
      <c r="AQ71" s="817"/>
      <c r="AR71" s="817"/>
      <c r="AS71" s="817"/>
      <c r="AT71" s="817"/>
      <c r="AU71" s="817" t="s">
        <v>534</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539</v>
      </c>
      <c r="C72" s="860"/>
      <c r="D72" s="860"/>
      <c r="E72" s="860"/>
      <c r="F72" s="860"/>
      <c r="G72" s="860"/>
      <c r="H72" s="860"/>
      <c r="I72" s="860"/>
      <c r="J72" s="860"/>
      <c r="K72" s="860"/>
      <c r="L72" s="860"/>
      <c r="M72" s="860"/>
      <c r="N72" s="860"/>
      <c r="O72" s="860"/>
      <c r="P72" s="861"/>
      <c r="Q72" s="862">
        <v>39</v>
      </c>
      <c r="R72" s="817"/>
      <c r="S72" s="817"/>
      <c r="T72" s="817"/>
      <c r="U72" s="817"/>
      <c r="V72" s="817">
        <v>34</v>
      </c>
      <c r="W72" s="817"/>
      <c r="X72" s="817"/>
      <c r="Y72" s="817"/>
      <c r="Z72" s="817"/>
      <c r="AA72" s="817">
        <v>5</v>
      </c>
      <c r="AB72" s="817"/>
      <c r="AC72" s="817"/>
      <c r="AD72" s="817"/>
      <c r="AE72" s="817"/>
      <c r="AF72" s="817">
        <v>5</v>
      </c>
      <c r="AG72" s="817"/>
      <c r="AH72" s="817"/>
      <c r="AI72" s="817"/>
      <c r="AJ72" s="817"/>
      <c r="AK72" s="817">
        <v>1</v>
      </c>
      <c r="AL72" s="817"/>
      <c r="AM72" s="817"/>
      <c r="AN72" s="817"/>
      <c r="AO72" s="817"/>
      <c r="AP72" s="817" t="s">
        <v>534</v>
      </c>
      <c r="AQ72" s="817"/>
      <c r="AR72" s="817"/>
      <c r="AS72" s="817"/>
      <c r="AT72" s="817"/>
      <c r="AU72" s="817" t="s">
        <v>533</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540</v>
      </c>
      <c r="C73" s="860"/>
      <c r="D73" s="860"/>
      <c r="E73" s="860"/>
      <c r="F73" s="860"/>
      <c r="G73" s="860"/>
      <c r="H73" s="860"/>
      <c r="I73" s="860"/>
      <c r="J73" s="860"/>
      <c r="K73" s="860"/>
      <c r="L73" s="860"/>
      <c r="M73" s="860"/>
      <c r="N73" s="860"/>
      <c r="O73" s="860"/>
      <c r="P73" s="861"/>
      <c r="Q73" s="862">
        <v>278</v>
      </c>
      <c r="R73" s="817"/>
      <c r="S73" s="817"/>
      <c r="T73" s="817"/>
      <c r="U73" s="817"/>
      <c r="V73" s="817">
        <v>268</v>
      </c>
      <c r="W73" s="817"/>
      <c r="X73" s="817"/>
      <c r="Y73" s="817"/>
      <c r="Z73" s="817"/>
      <c r="AA73" s="817">
        <v>10</v>
      </c>
      <c r="AB73" s="817"/>
      <c r="AC73" s="817"/>
      <c r="AD73" s="817"/>
      <c r="AE73" s="817"/>
      <c r="AF73" s="817">
        <v>10</v>
      </c>
      <c r="AG73" s="817"/>
      <c r="AH73" s="817"/>
      <c r="AI73" s="817"/>
      <c r="AJ73" s="817"/>
      <c r="AK73" s="817">
        <v>79</v>
      </c>
      <c r="AL73" s="817"/>
      <c r="AM73" s="817"/>
      <c r="AN73" s="817"/>
      <c r="AO73" s="817"/>
      <c r="AP73" s="817" t="s">
        <v>534</v>
      </c>
      <c r="AQ73" s="817"/>
      <c r="AR73" s="817"/>
      <c r="AS73" s="817"/>
      <c r="AT73" s="817"/>
      <c r="AU73" s="817" t="s">
        <v>534</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541</v>
      </c>
      <c r="C74" s="860"/>
      <c r="D74" s="860"/>
      <c r="E74" s="860"/>
      <c r="F74" s="860"/>
      <c r="G74" s="860"/>
      <c r="H74" s="860"/>
      <c r="I74" s="860"/>
      <c r="J74" s="860"/>
      <c r="K74" s="860"/>
      <c r="L74" s="860"/>
      <c r="M74" s="860"/>
      <c r="N74" s="860"/>
      <c r="O74" s="860"/>
      <c r="P74" s="861"/>
      <c r="Q74" s="862">
        <v>7441</v>
      </c>
      <c r="R74" s="817"/>
      <c r="S74" s="817"/>
      <c r="T74" s="817"/>
      <c r="U74" s="817"/>
      <c r="V74" s="817">
        <v>6767</v>
      </c>
      <c r="W74" s="817"/>
      <c r="X74" s="817"/>
      <c r="Y74" s="817"/>
      <c r="Z74" s="817"/>
      <c r="AA74" s="817">
        <v>674</v>
      </c>
      <c r="AB74" s="817"/>
      <c r="AC74" s="817"/>
      <c r="AD74" s="817"/>
      <c r="AE74" s="817"/>
      <c r="AF74" s="817">
        <v>674</v>
      </c>
      <c r="AG74" s="817"/>
      <c r="AH74" s="817"/>
      <c r="AI74" s="817"/>
      <c r="AJ74" s="817"/>
      <c r="AK74" s="817">
        <v>16</v>
      </c>
      <c r="AL74" s="817"/>
      <c r="AM74" s="817"/>
      <c r="AN74" s="817"/>
      <c r="AO74" s="817"/>
      <c r="AP74" s="817" t="s">
        <v>533</v>
      </c>
      <c r="AQ74" s="817"/>
      <c r="AR74" s="817"/>
      <c r="AS74" s="817"/>
      <c r="AT74" s="817"/>
      <c r="AU74" s="817" t="s">
        <v>533</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542</v>
      </c>
      <c r="C75" s="860"/>
      <c r="D75" s="860"/>
      <c r="E75" s="860"/>
      <c r="F75" s="860"/>
      <c r="G75" s="860"/>
      <c r="H75" s="860"/>
      <c r="I75" s="860"/>
      <c r="J75" s="860"/>
      <c r="K75" s="860"/>
      <c r="L75" s="860"/>
      <c r="M75" s="860"/>
      <c r="N75" s="860"/>
      <c r="O75" s="860"/>
      <c r="P75" s="861"/>
      <c r="Q75" s="865">
        <v>169</v>
      </c>
      <c r="R75" s="866"/>
      <c r="S75" s="866"/>
      <c r="T75" s="866"/>
      <c r="U75" s="816"/>
      <c r="V75" s="867">
        <v>168</v>
      </c>
      <c r="W75" s="866"/>
      <c r="X75" s="866"/>
      <c r="Y75" s="866"/>
      <c r="Z75" s="816"/>
      <c r="AA75" s="867">
        <v>1</v>
      </c>
      <c r="AB75" s="866"/>
      <c r="AC75" s="866"/>
      <c r="AD75" s="866"/>
      <c r="AE75" s="816"/>
      <c r="AF75" s="867">
        <v>1</v>
      </c>
      <c r="AG75" s="866"/>
      <c r="AH75" s="866"/>
      <c r="AI75" s="866"/>
      <c r="AJ75" s="816"/>
      <c r="AK75" s="867" t="s">
        <v>533</v>
      </c>
      <c r="AL75" s="866"/>
      <c r="AM75" s="866"/>
      <c r="AN75" s="866"/>
      <c r="AO75" s="816"/>
      <c r="AP75" s="867" t="s">
        <v>533</v>
      </c>
      <c r="AQ75" s="866"/>
      <c r="AR75" s="866"/>
      <c r="AS75" s="866"/>
      <c r="AT75" s="816"/>
      <c r="AU75" s="867" t="s">
        <v>533</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551</v>
      </c>
      <c r="C76" s="860"/>
      <c r="D76" s="860"/>
      <c r="E76" s="860"/>
      <c r="F76" s="860"/>
      <c r="G76" s="860"/>
      <c r="H76" s="860"/>
      <c r="I76" s="860"/>
      <c r="J76" s="860"/>
      <c r="K76" s="860"/>
      <c r="L76" s="860"/>
      <c r="M76" s="860"/>
      <c r="N76" s="860"/>
      <c r="O76" s="860"/>
      <c r="P76" s="861"/>
      <c r="Q76" s="865">
        <v>61</v>
      </c>
      <c r="R76" s="866"/>
      <c r="S76" s="866"/>
      <c r="T76" s="866"/>
      <c r="U76" s="816"/>
      <c r="V76" s="867">
        <v>59</v>
      </c>
      <c r="W76" s="866"/>
      <c r="X76" s="866"/>
      <c r="Y76" s="866"/>
      <c r="Z76" s="816"/>
      <c r="AA76" s="867">
        <v>2</v>
      </c>
      <c r="AB76" s="866"/>
      <c r="AC76" s="866"/>
      <c r="AD76" s="866"/>
      <c r="AE76" s="816"/>
      <c r="AF76" s="867">
        <v>2</v>
      </c>
      <c r="AG76" s="866"/>
      <c r="AH76" s="866"/>
      <c r="AI76" s="866"/>
      <c r="AJ76" s="816"/>
      <c r="AK76" s="867" t="s">
        <v>533</v>
      </c>
      <c r="AL76" s="866"/>
      <c r="AM76" s="866"/>
      <c r="AN76" s="866"/>
      <c r="AO76" s="816"/>
      <c r="AP76" s="867" t="s">
        <v>533</v>
      </c>
      <c r="AQ76" s="866"/>
      <c r="AR76" s="866"/>
      <c r="AS76" s="866"/>
      <c r="AT76" s="816"/>
      <c r="AU76" s="867" t="s">
        <v>533</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543</v>
      </c>
      <c r="C77" s="860"/>
      <c r="D77" s="860"/>
      <c r="E77" s="860"/>
      <c r="F77" s="860"/>
      <c r="G77" s="860"/>
      <c r="H77" s="860"/>
      <c r="I77" s="860"/>
      <c r="J77" s="860"/>
      <c r="K77" s="860"/>
      <c r="L77" s="860"/>
      <c r="M77" s="860"/>
      <c r="N77" s="860"/>
      <c r="O77" s="860"/>
      <c r="P77" s="861"/>
      <c r="Q77" s="865">
        <v>23</v>
      </c>
      <c r="R77" s="866"/>
      <c r="S77" s="866"/>
      <c r="T77" s="866"/>
      <c r="U77" s="816"/>
      <c r="V77" s="867">
        <v>20</v>
      </c>
      <c r="W77" s="866"/>
      <c r="X77" s="866"/>
      <c r="Y77" s="866"/>
      <c r="Z77" s="816"/>
      <c r="AA77" s="867">
        <v>3</v>
      </c>
      <c r="AB77" s="866"/>
      <c r="AC77" s="866"/>
      <c r="AD77" s="866"/>
      <c r="AE77" s="816"/>
      <c r="AF77" s="867">
        <v>3</v>
      </c>
      <c r="AG77" s="866"/>
      <c r="AH77" s="866"/>
      <c r="AI77" s="866"/>
      <c r="AJ77" s="816"/>
      <c r="AK77" s="867" t="s">
        <v>533</v>
      </c>
      <c r="AL77" s="866"/>
      <c r="AM77" s="866"/>
      <c r="AN77" s="866"/>
      <c r="AO77" s="816"/>
      <c r="AP77" s="867" t="s">
        <v>533</v>
      </c>
      <c r="AQ77" s="866"/>
      <c r="AR77" s="866"/>
      <c r="AS77" s="866"/>
      <c r="AT77" s="816"/>
      <c r="AU77" s="867" t="s">
        <v>533</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544</v>
      </c>
      <c r="C78" s="860"/>
      <c r="D78" s="860"/>
      <c r="E78" s="860"/>
      <c r="F78" s="860"/>
      <c r="G78" s="860"/>
      <c r="H78" s="860"/>
      <c r="I78" s="860"/>
      <c r="J78" s="860"/>
      <c r="K78" s="860"/>
      <c r="L78" s="860"/>
      <c r="M78" s="860"/>
      <c r="N78" s="860"/>
      <c r="O78" s="860"/>
      <c r="P78" s="861"/>
      <c r="Q78" s="862">
        <v>5</v>
      </c>
      <c r="R78" s="817"/>
      <c r="S78" s="817"/>
      <c r="T78" s="817"/>
      <c r="U78" s="817"/>
      <c r="V78" s="817">
        <v>2</v>
      </c>
      <c r="W78" s="817"/>
      <c r="X78" s="817"/>
      <c r="Y78" s="817"/>
      <c r="Z78" s="817"/>
      <c r="AA78" s="817">
        <v>3</v>
      </c>
      <c r="AB78" s="817"/>
      <c r="AC78" s="817"/>
      <c r="AD78" s="817"/>
      <c r="AE78" s="817"/>
      <c r="AF78" s="817">
        <v>3</v>
      </c>
      <c r="AG78" s="817"/>
      <c r="AH78" s="817"/>
      <c r="AI78" s="817"/>
      <c r="AJ78" s="817"/>
      <c r="AK78" s="817">
        <v>0</v>
      </c>
      <c r="AL78" s="817"/>
      <c r="AM78" s="817"/>
      <c r="AN78" s="817"/>
      <c r="AO78" s="817"/>
      <c r="AP78" s="817" t="s">
        <v>533</v>
      </c>
      <c r="AQ78" s="817"/>
      <c r="AR78" s="817"/>
      <c r="AS78" s="817"/>
      <c r="AT78" s="817"/>
      <c r="AU78" s="817" t="s">
        <v>533</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545</v>
      </c>
      <c r="C79" s="860"/>
      <c r="D79" s="860"/>
      <c r="E79" s="860"/>
      <c r="F79" s="860"/>
      <c r="G79" s="860"/>
      <c r="H79" s="860"/>
      <c r="I79" s="860"/>
      <c r="J79" s="860"/>
      <c r="K79" s="860"/>
      <c r="L79" s="860"/>
      <c r="M79" s="860"/>
      <c r="N79" s="860"/>
      <c r="O79" s="860"/>
      <c r="P79" s="861"/>
      <c r="Q79" s="862">
        <v>1000</v>
      </c>
      <c r="R79" s="817"/>
      <c r="S79" s="817"/>
      <c r="T79" s="817"/>
      <c r="U79" s="817"/>
      <c r="V79" s="817">
        <v>1000</v>
      </c>
      <c r="W79" s="817"/>
      <c r="X79" s="817"/>
      <c r="Y79" s="817"/>
      <c r="Z79" s="817"/>
      <c r="AA79" s="817" t="s">
        <v>534</v>
      </c>
      <c r="AB79" s="817"/>
      <c r="AC79" s="817"/>
      <c r="AD79" s="817"/>
      <c r="AE79" s="817"/>
      <c r="AF79" s="817" t="s">
        <v>534</v>
      </c>
      <c r="AG79" s="817"/>
      <c r="AH79" s="817"/>
      <c r="AI79" s="817"/>
      <c r="AJ79" s="817"/>
      <c r="AK79" s="817" t="s">
        <v>534</v>
      </c>
      <c r="AL79" s="817"/>
      <c r="AM79" s="817"/>
      <c r="AN79" s="817"/>
      <c r="AO79" s="817"/>
      <c r="AP79" s="817">
        <v>1000</v>
      </c>
      <c r="AQ79" s="817"/>
      <c r="AR79" s="817"/>
      <c r="AS79" s="817"/>
      <c r="AT79" s="817"/>
      <c r="AU79" s="817">
        <v>52</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546</v>
      </c>
      <c r="C80" s="860"/>
      <c r="D80" s="860"/>
      <c r="E80" s="860"/>
      <c r="F80" s="860"/>
      <c r="G80" s="860"/>
      <c r="H80" s="860"/>
      <c r="I80" s="860"/>
      <c r="J80" s="860"/>
      <c r="K80" s="860"/>
      <c r="L80" s="860"/>
      <c r="M80" s="860"/>
      <c r="N80" s="860"/>
      <c r="O80" s="860"/>
      <c r="P80" s="861"/>
      <c r="Q80" s="862">
        <v>8158</v>
      </c>
      <c r="R80" s="817"/>
      <c r="S80" s="817"/>
      <c r="T80" s="817"/>
      <c r="U80" s="817"/>
      <c r="V80" s="817">
        <v>8133</v>
      </c>
      <c r="W80" s="817"/>
      <c r="X80" s="817"/>
      <c r="Y80" s="817"/>
      <c r="Z80" s="817"/>
      <c r="AA80" s="817">
        <v>25</v>
      </c>
      <c r="AB80" s="817"/>
      <c r="AC80" s="817"/>
      <c r="AD80" s="817"/>
      <c r="AE80" s="817"/>
      <c r="AF80" s="817">
        <v>25</v>
      </c>
      <c r="AG80" s="817"/>
      <c r="AH80" s="817"/>
      <c r="AI80" s="817"/>
      <c r="AJ80" s="817"/>
      <c r="AK80" s="817">
        <v>97</v>
      </c>
      <c r="AL80" s="817"/>
      <c r="AM80" s="817"/>
      <c r="AN80" s="817"/>
      <c r="AO80" s="817"/>
      <c r="AP80" s="817">
        <v>3491</v>
      </c>
      <c r="AQ80" s="817"/>
      <c r="AR80" s="817"/>
      <c r="AS80" s="817"/>
      <c r="AT80" s="817"/>
      <c r="AU80" s="817">
        <v>1370</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t="s">
        <v>547</v>
      </c>
      <c r="C81" s="860"/>
      <c r="D81" s="860"/>
      <c r="E81" s="860"/>
      <c r="F81" s="860"/>
      <c r="G81" s="860"/>
      <c r="H81" s="860"/>
      <c r="I81" s="860"/>
      <c r="J81" s="860"/>
      <c r="K81" s="860"/>
      <c r="L81" s="860"/>
      <c r="M81" s="860"/>
      <c r="N81" s="860"/>
      <c r="O81" s="860"/>
      <c r="P81" s="861"/>
      <c r="Q81" s="862">
        <v>225</v>
      </c>
      <c r="R81" s="817"/>
      <c r="S81" s="817"/>
      <c r="T81" s="817"/>
      <c r="U81" s="817"/>
      <c r="V81" s="817">
        <v>223</v>
      </c>
      <c r="W81" s="817"/>
      <c r="X81" s="817"/>
      <c r="Y81" s="817"/>
      <c r="Z81" s="817"/>
      <c r="AA81" s="817">
        <v>3</v>
      </c>
      <c r="AB81" s="817"/>
      <c r="AC81" s="817"/>
      <c r="AD81" s="817"/>
      <c r="AE81" s="817"/>
      <c r="AF81" s="817">
        <v>228</v>
      </c>
      <c r="AG81" s="817"/>
      <c r="AH81" s="817"/>
      <c r="AI81" s="817"/>
      <c r="AJ81" s="817"/>
      <c r="AK81" s="817" t="s">
        <v>533</v>
      </c>
      <c r="AL81" s="817"/>
      <c r="AM81" s="817"/>
      <c r="AN81" s="817"/>
      <c r="AO81" s="817"/>
      <c r="AP81" s="817" t="s">
        <v>533</v>
      </c>
      <c r="AQ81" s="817"/>
      <c r="AR81" s="817"/>
      <c r="AS81" s="817"/>
      <c r="AT81" s="817"/>
      <c r="AU81" s="817" t="s">
        <v>533</v>
      </c>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t="s">
        <v>548</v>
      </c>
      <c r="C82" s="860"/>
      <c r="D82" s="860"/>
      <c r="E82" s="860"/>
      <c r="F82" s="860"/>
      <c r="G82" s="860"/>
      <c r="H82" s="860"/>
      <c r="I82" s="860"/>
      <c r="J82" s="860"/>
      <c r="K82" s="860"/>
      <c r="L82" s="860"/>
      <c r="M82" s="860"/>
      <c r="N82" s="860"/>
      <c r="O82" s="860"/>
      <c r="P82" s="861"/>
      <c r="Q82" s="862">
        <v>291</v>
      </c>
      <c r="R82" s="817"/>
      <c r="S82" s="817"/>
      <c r="T82" s="817"/>
      <c r="U82" s="817"/>
      <c r="V82" s="817">
        <v>161</v>
      </c>
      <c r="W82" s="817"/>
      <c r="X82" s="817"/>
      <c r="Y82" s="817"/>
      <c r="Z82" s="817"/>
      <c r="AA82" s="817">
        <v>130</v>
      </c>
      <c r="AB82" s="817"/>
      <c r="AC82" s="817"/>
      <c r="AD82" s="817"/>
      <c r="AE82" s="817"/>
      <c r="AF82" s="817">
        <v>130</v>
      </c>
      <c r="AG82" s="817"/>
      <c r="AH82" s="817"/>
      <c r="AI82" s="817"/>
      <c r="AJ82" s="817"/>
      <c r="AK82" s="817" t="s">
        <v>533</v>
      </c>
      <c r="AL82" s="817"/>
      <c r="AM82" s="817"/>
      <c r="AN82" s="817"/>
      <c r="AO82" s="817"/>
      <c r="AP82" s="817" t="s">
        <v>533</v>
      </c>
      <c r="AQ82" s="817"/>
      <c r="AR82" s="817"/>
      <c r="AS82" s="817"/>
      <c r="AT82" s="817"/>
      <c r="AU82" s="817" t="s">
        <v>533</v>
      </c>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t="s">
        <v>549</v>
      </c>
      <c r="C83" s="860"/>
      <c r="D83" s="860"/>
      <c r="E83" s="860"/>
      <c r="F83" s="860"/>
      <c r="G83" s="860"/>
      <c r="H83" s="860"/>
      <c r="I83" s="860"/>
      <c r="J83" s="860"/>
      <c r="K83" s="860"/>
      <c r="L83" s="860"/>
      <c r="M83" s="860"/>
      <c r="N83" s="860"/>
      <c r="O83" s="860"/>
      <c r="P83" s="861"/>
      <c r="Q83" s="862">
        <v>160</v>
      </c>
      <c r="R83" s="817"/>
      <c r="S83" s="817"/>
      <c r="T83" s="817"/>
      <c r="U83" s="817"/>
      <c r="V83" s="817">
        <v>159</v>
      </c>
      <c r="W83" s="817"/>
      <c r="X83" s="817"/>
      <c r="Y83" s="817"/>
      <c r="Z83" s="817"/>
      <c r="AA83" s="817">
        <v>1</v>
      </c>
      <c r="AB83" s="817"/>
      <c r="AC83" s="817"/>
      <c r="AD83" s="817"/>
      <c r="AE83" s="817"/>
      <c r="AF83" s="817">
        <v>1</v>
      </c>
      <c r="AG83" s="817"/>
      <c r="AH83" s="817"/>
      <c r="AI83" s="817"/>
      <c r="AJ83" s="817"/>
      <c r="AK83" s="817">
        <v>10</v>
      </c>
      <c r="AL83" s="817"/>
      <c r="AM83" s="817"/>
      <c r="AN83" s="817"/>
      <c r="AO83" s="817"/>
      <c r="AP83" s="817" t="s">
        <v>534</v>
      </c>
      <c r="AQ83" s="817"/>
      <c r="AR83" s="817"/>
      <c r="AS83" s="817"/>
      <c r="AT83" s="817"/>
      <c r="AU83" s="817" t="s">
        <v>533</v>
      </c>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t="s">
        <v>550</v>
      </c>
      <c r="C84" s="860"/>
      <c r="D84" s="860"/>
      <c r="E84" s="860"/>
      <c r="F84" s="860"/>
      <c r="G84" s="860"/>
      <c r="H84" s="860"/>
      <c r="I84" s="860"/>
      <c r="J84" s="860"/>
      <c r="K84" s="860"/>
      <c r="L84" s="860"/>
      <c r="M84" s="860"/>
      <c r="N84" s="860"/>
      <c r="O84" s="860"/>
      <c r="P84" s="861"/>
      <c r="Q84" s="862">
        <v>190947</v>
      </c>
      <c r="R84" s="817"/>
      <c r="S84" s="817"/>
      <c r="T84" s="817"/>
      <c r="U84" s="817"/>
      <c r="V84" s="817">
        <v>184370</v>
      </c>
      <c r="W84" s="817"/>
      <c r="X84" s="817"/>
      <c r="Y84" s="817"/>
      <c r="Z84" s="817"/>
      <c r="AA84" s="817">
        <v>6577</v>
      </c>
      <c r="AB84" s="817"/>
      <c r="AC84" s="817"/>
      <c r="AD84" s="817"/>
      <c r="AE84" s="817"/>
      <c r="AF84" s="817">
        <v>6577</v>
      </c>
      <c r="AG84" s="817"/>
      <c r="AH84" s="817"/>
      <c r="AI84" s="817"/>
      <c r="AJ84" s="817"/>
      <c r="AK84" s="817">
        <v>1453</v>
      </c>
      <c r="AL84" s="817"/>
      <c r="AM84" s="817"/>
      <c r="AN84" s="817"/>
      <c r="AO84" s="817"/>
      <c r="AP84" s="817" t="s">
        <v>533</v>
      </c>
      <c r="AQ84" s="817"/>
      <c r="AR84" s="817"/>
      <c r="AS84" s="817"/>
      <c r="AT84" s="817"/>
      <c r="AU84" s="817" t="s">
        <v>533</v>
      </c>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7697</v>
      </c>
      <c r="AG88" s="828"/>
      <c r="AH88" s="828"/>
      <c r="AI88" s="828"/>
      <c r="AJ88" s="828"/>
      <c r="AK88" s="825"/>
      <c r="AL88" s="825"/>
      <c r="AM88" s="825"/>
      <c r="AN88" s="825"/>
      <c r="AO88" s="825"/>
      <c r="AP88" s="828">
        <v>4916</v>
      </c>
      <c r="AQ88" s="828"/>
      <c r="AR88" s="828"/>
      <c r="AS88" s="828"/>
      <c r="AT88" s="828"/>
      <c r="AU88" s="828">
        <v>1663</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286</v>
      </c>
      <c r="AG109" s="881"/>
      <c r="AH109" s="881"/>
      <c r="AI109" s="881"/>
      <c r="AJ109" s="882"/>
      <c r="AK109" s="880" t="s">
        <v>285</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286</v>
      </c>
      <c r="BW109" s="881"/>
      <c r="BX109" s="881"/>
      <c r="BY109" s="881"/>
      <c r="BZ109" s="882"/>
      <c r="CA109" s="880" t="s">
        <v>285</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286</v>
      </c>
      <c r="DM109" s="881"/>
      <c r="DN109" s="881"/>
      <c r="DO109" s="881"/>
      <c r="DP109" s="882"/>
      <c r="DQ109" s="880" t="s">
        <v>285</v>
      </c>
      <c r="DR109" s="881"/>
      <c r="DS109" s="881"/>
      <c r="DT109" s="881"/>
      <c r="DU109" s="882"/>
      <c r="DV109" s="880" t="s">
        <v>403</v>
      </c>
      <c r="DW109" s="881"/>
      <c r="DX109" s="881"/>
      <c r="DY109" s="881"/>
      <c r="DZ109" s="883"/>
    </row>
    <row r="110" spans="1:131" s="197" customFormat="1" ht="26.25" customHeight="1">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3254405</v>
      </c>
      <c r="AB110" s="888"/>
      <c r="AC110" s="888"/>
      <c r="AD110" s="888"/>
      <c r="AE110" s="889"/>
      <c r="AF110" s="890">
        <v>3373866</v>
      </c>
      <c r="AG110" s="888"/>
      <c r="AH110" s="888"/>
      <c r="AI110" s="888"/>
      <c r="AJ110" s="889"/>
      <c r="AK110" s="890">
        <v>3445064</v>
      </c>
      <c r="AL110" s="888"/>
      <c r="AM110" s="888"/>
      <c r="AN110" s="888"/>
      <c r="AO110" s="889"/>
      <c r="AP110" s="891">
        <v>24.7</v>
      </c>
      <c r="AQ110" s="892"/>
      <c r="AR110" s="892"/>
      <c r="AS110" s="892"/>
      <c r="AT110" s="893"/>
      <c r="AU110" s="894" t="s">
        <v>61</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31433847</v>
      </c>
      <c r="BR110" s="925"/>
      <c r="BS110" s="925"/>
      <c r="BT110" s="925"/>
      <c r="BU110" s="925"/>
      <c r="BV110" s="925">
        <v>32398680</v>
      </c>
      <c r="BW110" s="925"/>
      <c r="BX110" s="925"/>
      <c r="BY110" s="925"/>
      <c r="BZ110" s="925"/>
      <c r="CA110" s="925">
        <v>35883322</v>
      </c>
      <c r="CB110" s="925"/>
      <c r="CC110" s="925"/>
      <c r="CD110" s="925"/>
      <c r="CE110" s="925"/>
      <c r="CF110" s="939">
        <v>257.7</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v>251162</v>
      </c>
      <c r="BR111" s="918"/>
      <c r="BS111" s="918"/>
      <c r="BT111" s="918"/>
      <c r="BU111" s="918"/>
      <c r="BV111" s="918">
        <v>188371</v>
      </c>
      <c r="BW111" s="918"/>
      <c r="BX111" s="918"/>
      <c r="BY111" s="918"/>
      <c r="BZ111" s="918"/>
      <c r="CA111" s="918">
        <v>125581</v>
      </c>
      <c r="CB111" s="918"/>
      <c r="CC111" s="918"/>
      <c r="CD111" s="918"/>
      <c r="CE111" s="918"/>
      <c r="CF111" s="912">
        <v>0.9</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4690659</v>
      </c>
      <c r="BR112" s="918"/>
      <c r="BS112" s="918"/>
      <c r="BT112" s="918"/>
      <c r="BU112" s="918"/>
      <c r="BV112" s="918">
        <v>4575513</v>
      </c>
      <c r="BW112" s="918"/>
      <c r="BX112" s="918"/>
      <c r="BY112" s="918"/>
      <c r="BZ112" s="918"/>
      <c r="CA112" s="918">
        <v>4345218</v>
      </c>
      <c r="CB112" s="918"/>
      <c r="CC112" s="918"/>
      <c r="CD112" s="918"/>
      <c r="CE112" s="918"/>
      <c r="CF112" s="912">
        <v>31.2</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364330</v>
      </c>
      <c r="AB113" s="932"/>
      <c r="AC113" s="932"/>
      <c r="AD113" s="932"/>
      <c r="AE113" s="933"/>
      <c r="AF113" s="934">
        <v>336137</v>
      </c>
      <c r="AG113" s="932"/>
      <c r="AH113" s="932"/>
      <c r="AI113" s="932"/>
      <c r="AJ113" s="933"/>
      <c r="AK113" s="934">
        <v>343851</v>
      </c>
      <c r="AL113" s="932"/>
      <c r="AM113" s="932"/>
      <c r="AN113" s="932"/>
      <c r="AO113" s="933"/>
      <c r="AP113" s="935">
        <v>2.5</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1962312</v>
      </c>
      <c r="BR113" s="918"/>
      <c r="BS113" s="918"/>
      <c r="BT113" s="918"/>
      <c r="BU113" s="918"/>
      <c r="BV113" s="918">
        <v>1792816</v>
      </c>
      <c r="BW113" s="918"/>
      <c r="BX113" s="918"/>
      <c r="BY113" s="918"/>
      <c r="BZ113" s="918"/>
      <c r="CA113" s="918">
        <v>1663055</v>
      </c>
      <c r="CB113" s="918"/>
      <c r="CC113" s="918"/>
      <c r="CD113" s="918"/>
      <c r="CE113" s="918"/>
      <c r="CF113" s="912">
        <v>11.9</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229480</v>
      </c>
      <c r="AB114" s="957"/>
      <c r="AC114" s="957"/>
      <c r="AD114" s="957"/>
      <c r="AE114" s="958"/>
      <c r="AF114" s="959">
        <v>226491</v>
      </c>
      <c r="AG114" s="957"/>
      <c r="AH114" s="957"/>
      <c r="AI114" s="957"/>
      <c r="AJ114" s="958"/>
      <c r="AK114" s="959">
        <v>235243</v>
      </c>
      <c r="AL114" s="957"/>
      <c r="AM114" s="957"/>
      <c r="AN114" s="957"/>
      <c r="AO114" s="958"/>
      <c r="AP114" s="960">
        <v>1.7</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5535900</v>
      </c>
      <c r="BR114" s="918"/>
      <c r="BS114" s="918"/>
      <c r="BT114" s="918"/>
      <c r="BU114" s="918"/>
      <c r="BV114" s="918">
        <v>5401666</v>
      </c>
      <c r="BW114" s="918"/>
      <c r="BX114" s="918"/>
      <c r="BY114" s="918"/>
      <c r="BZ114" s="918"/>
      <c r="CA114" s="918">
        <v>5299512</v>
      </c>
      <c r="CB114" s="918"/>
      <c r="CC114" s="918"/>
      <c r="CD114" s="918"/>
      <c r="CE114" s="918"/>
      <c r="CF114" s="912">
        <v>38.1</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81573</v>
      </c>
      <c r="AB115" s="932"/>
      <c r="AC115" s="932"/>
      <c r="AD115" s="932"/>
      <c r="AE115" s="933"/>
      <c r="AF115" s="934">
        <v>77437</v>
      </c>
      <c r="AG115" s="932"/>
      <c r="AH115" s="932"/>
      <c r="AI115" s="932"/>
      <c r="AJ115" s="933"/>
      <c r="AK115" s="934">
        <v>73604</v>
      </c>
      <c r="AL115" s="932"/>
      <c r="AM115" s="932"/>
      <c r="AN115" s="932"/>
      <c r="AO115" s="933"/>
      <c r="AP115" s="935">
        <v>0.5</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t="s">
        <v>113</v>
      </c>
      <c r="BR115" s="918"/>
      <c r="BS115" s="918"/>
      <c r="BT115" s="918"/>
      <c r="BU115" s="918"/>
      <c r="BV115" s="918" t="s">
        <v>113</v>
      </c>
      <c r="BW115" s="918"/>
      <c r="BX115" s="918"/>
      <c r="BY115" s="918"/>
      <c r="BZ115" s="918"/>
      <c r="CA115" s="918" t="s">
        <v>113</v>
      </c>
      <c r="CB115" s="918"/>
      <c r="CC115" s="918"/>
      <c r="CD115" s="918"/>
      <c r="CE115" s="918"/>
      <c r="CF115" s="912" t="s">
        <v>113</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896</v>
      </c>
      <c r="AB116" s="957"/>
      <c r="AC116" s="957"/>
      <c r="AD116" s="957"/>
      <c r="AE116" s="958"/>
      <c r="AF116" s="959">
        <v>256</v>
      </c>
      <c r="AG116" s="957"/>
      <c r="AH116" s="957"/>
      <c r="AI116" s="957"/>
      <c r="AJ116" s="958"/>
      <c r="AK116" s="959" t="s">
        <v>113</v>
      </c>
      <c r="AL116" s="957"/>
      <c r="AM116" s="957"/>
      <c r="AN116" s="957"/>
      <c r="AO116" s="958"/>
      <c r="AP116" s="960" t="s">
        <v>113</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3930684</v>
      </c>
      <c r="AB117" s="964"/>
      <c r="AC117" s="964"/>
      <c r="AD117" s="964"/>
      <c r="AE117" s="965"/>
      <c r="AF117" s="963">
        <v>4014187</v>
      </c>
      <c r="AG117" s="964"/>
      <c r="AH117" s="964"/>
      <c r="AI117" s="964"/>
      <c r="AJ117" s="965"/>
      <c r="AK117" s="963">
        <v>4097762</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286</v>
      </c>
      <c r="AG118" s="881"/>
      <c r="AH118" s="881"/>
      <c r="AI118" s="881"/>
      <c r="AJ118" s="882"/>
      <c r="AK118" s="880" t="s">
        <v>285</v>
      </c>
      <c r="AL118" s="881"/>
      <c r="AM118" s="881"/>
      <c r="AN118" s="881"/>
      <c r="AO118" s="882"/>
      <c r="AP118" s="988" t="s">
        <v>403</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431</v>
      </c>
      <c r="BP118" s="992"/>
      <c r="BQ118" s="983">
        <v>43873880</v>
      </c>
      <c r="BR118" s="984"/>
      <c r="BS118" s="984"/>
      <c r="BT118" s="984"/>
      <c r="BU118" s="984"/>
      <c r="BV118" s="984">
        <v>44357046</v>
      </c>
      <c r="BW118" s="984"/>
      <c r="BX118" s="984"/>
      <c r="BY118" s="984"/>
      <c r="BZ118" s="984"/>
      <c r="CA118" s="984">
        <v>47316688</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4622379</v>
      </c>
      <c r="BR119" s="925"/>
      <c r="BS119" s="925"/>
      <c r="BT119" s="925"/>
      <c r="BU119" s="925"/>
      <c r="BV119" s="925">
        <v>5078763</v>
      </c>
      <c r="BW119" s="925"/>
      <c r="BX119" s="925"/>
      <c r="BY119" s="925"/>
      <c r="BZ119" s="925"/>
      <c r="CA119" s="925">
        <v>6064725</v>
      </c>
      <c r="CB119" s="925"/>
      <c r="CC119" s="925"/>
      <c r="CD119" s="925"/>
      <c r="CE119" s="925"/>
      <c r="CF119" s="939">
        <v>43.6</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251162</v>
      </c>
      <c r="DH119" s="996"/>
      <c r="DI119" s="996"/>
      <c r="DJ119" s="996"/>
      <c r="DK119" s="997"/>
      <c r="DL119" s="998">
        <v>188371</v>
      </c>
      <c r="DM119" s="996"/>
      <c r="DN119" s="996"/>
      <c r="DO119" s="996"/>
      <c r="DP119" s="997"/>
      <c r="DQ119" s="998">
        <v>125581</v>
      </c>
      <c r="DR119" s="996"/>
      <c r="DS119" s="996"/>
      <c r="DT119" s="996"/>
      <c r="DU119" s="997"/>
      <c r="DV119" s="999">
        <v>0.9</v>
      </c>
      <c r="DW119" s="1000"/>
      <c r="DX119" s="1000"/>
      <c r="DY119" s="1000"/>
      <c r="DZ119" s="1001"/>
    </row>
    <row r="120" spans="1:130" s="197" customFormat="1" ht="26.25" customHeight="1">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v>220529</v>
      </c>
      <c r="BR120" s="918"/>
      <c r="BS120" s="918"/>
      <c r="BT120" s="918"/>
      <c r="BU120" s="918"/>
      <c r="BV120" s="918">
        <v>204344</v>
      </c>
      <c r="BW120" s="918"/>
      <c r="BX120" s="918"/>
      <c r="BY120" s="918"/>
      <c r="BZ120" s="918"/>
      <c r="CA120" s="918">
        <v>170094</v>
      </c>
      <c r="CB120" s="918"/>
      <c r="CC120" s="918"/>
      <c r="CD120" s="918"/>
      <c r="CE120" s="918"/>
      <c r="CF120" s="912">
        <v>1.2</v>
      </c>
      <c r="CG120" s="913"/>
      <c r="CH120" s="913"/>
      <c r="CI120" s="913"/>
      <c r="CJ120" s="913"/>
      <c r="CK120" s="1011" t="s">
        <v>437</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3684152</v>
      </c>
      <c r="DH120" s="925"/>
      <c r="DI120" s="925"/>
      <c r="DJ120" s="925"/>
      <c r="DK120" s="925"/>
      <c r="DL120" s="925">
        <v>3542997</v>
      </c>
      <c r="DM120" s="925"/>
      <c r="DN120" s="925"/>
      <c r="DO120" s="925"/>
      <c r="DP120" s="925"/>
      <c r="DQ120" s="925">
        <v>3317964</v>
      </c>
      <c r="DR120" s="925"/>
      <c r="DS120" s="925"/>
      <c r="DT120" s="925"/>
      <c r="DU120" s="925"/>
      <c r="DV120" s="926">
        <v>23.8</v>
      </c>
      <c r="DW120" s="926"/>
      <c r="DX120" s="926"/>
      <c r="DY120" s="926"/>
      <c r="DZ120" s="927"/>
    </row>
    <row r="121" spans="1:130" s="197" customFormat="1" ht="26.25" customHeight="1">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113</v>
      </c>
      <c r="AB121" s="957"/>
      <c r="AC121" s="957"/>
      <c r="AD121" s="957"/>
      <c r="AE121" s="958"/>
      <c r="AF121" s="959" t="s">
        <v>113</v>
      </c>
      <c r="AG121" s="957"/>
      <c r="AH121" s="957"/>
      <c r="AI121" s="957"/>
      <c r="AJ121" s="958"/>
      <c r="AK121" s="959" t="s">
        <v>113</v>
      </c>
      <c r="AL121" s="957"/>
      <c r="AM121" s="957"/>
      <c r="AN121" s="957"/>
      <c r="AO121" s="958"/>
      <c r="AP121" s="960" t="s">
        <v>113</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26812616</v>
      </c>
      <c r="BR121" s="984"/>
      <c r="BS121" s="984"/>
      <c r="BT121" s="984"/>
      <c r="BU121" s="984"/>
      <c r="BV121" s="984">
        <v>28107810</v>
      </c>
      <c r="BW121" s="984"/>
      <c r="BX121" s="984"/>
      <c r="BY121" s="984"/>
      <c r="BZ121" s="984"/>
      <c r="CA121" s="984">
        <v>30937870</v>
      </c>
      <c r="CB121" s="984"/>
      <c r="CC121" s="984"/>
      <c r="CD121" s="984"/>
      <c r="CE121" s="984"/>
      <c r="CF121" s="1022">
        <v>222.2</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997654</v>
      </c>
      <c r="DH121" s="918"/>
      <c r="DI121" s="918"/>
      <c r="DJ121" s="918"/>
      <c r="DK121" s="918"/>
      <c r="DL121" s="918">
        <v>1024505</v>
      </c>
      <c r="DM121" s="918"/>
      <c r="DN121" s="918"/>
      <c r="DO121" s="918"/>
      <c r="DP121" s="918"/>
      <c r="DQ121" s="918">
        <v>1019942</v>
      </c>
      <c r="DR121" s="918"/>
      <c r="DS121" s="918"/>
      <c r="DT121" s="918"/>
      <c r="DU121" s="918"/>
      <c r="DV121" s="919">
        <v>7.3</v>
      </c>
      <c r="DW121" s="919"/>
      <c r="DX121" s="919"/>
      <c r="DY121" s="919"/>
      <c r="DZ121" s="920"/>
    </row>
    <row r="122" spans="1:130" s="197" customFormat="1" ht="26.25" customHeight="1">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440</v>
      </c>
      <c r="BP122" s="992"/>
      <c r="BQ122" s="1032">
        <v>31655524</v>
      </c>
      <c r="BR122" s="1033"/>
      <c r="BS122" s="1033"/>
      <c r="BT122" s="1033"/>
      <c r="BU122" s="1033"/>
      <c r="BV122" s="1033">
        <v>33390917</v>
      </c>
      <c r="BW122" s="1033"/>
      <c r="BX122" s="1033"/>
      <c r="BY122" s="1033"/>
      <c r="BZ122" s="1033"/>
      <c r="CA122" s="1033">
        <v>37172689</v>
      </c>
      <c r="CB122" s="1033"/>
      <c r="CC122" s="1033"/>
      <c r="CD122" s="1033"/>
      <c r="CE122" s="1033"/>
      <c r="CF122" s="985"/>
      <c r="CG122" s="986"/>
      <c r="CH122" s="986"/>
      <c r="CI122" s="986"/>
      <c r="CJ122" s="987"/>
      <c r="CK122" s="1014"/>
      <c r="CL122" s="1015"/>
      <c r="CM122" s="1015"/>
      <c r="CN122" s="1015"/>
      <c r="CO122" s="1016"/>
      <c r="CP122" s="1005" t="s">
        <v>383</v>
      </c>
      <c r="CQ122" s="1006"/>
      <c r="CR122" s="1006"/>
      <c r="CS122" s="1006"/>
      <c r="CT122" s="1006"/>
      <c r="CU122" s="1006"/>
      <c r="CV122" s="1006"/>
      <c r="CW122" s="1006"/>
      <c r="CX122" s="1006"/>
      <c r="CY122" s="1006"/>
      <c r="CZ122" s="1006"/>
      <c r="DA122" s="1006"/>
      <c r="DB122" s="1006"/>
      <c r="DC122" s="1006"/>
      <c r="DD122" s="1006"/>
      <c r="DE122" s="1006"/>
      <c r="DF122" s="1007"/>
      <c r="DG122" s="917">
        <v>8853</v>
      </c>
      <c r="DH122" s="918"/>
      <c r="DI122" s="918"/>
      <c r="DJ122" s="918"/>
      <c r="DK122" s="918"/>
      <c r="DL122" s="918">
        <v>8011</v>
      </c>
      <c r="DM122" s="918"/>
      <c r="DN122" s="918"/>
      <c r="DO122" s="918"/>
      <c r="DP122" s="918"/>
      <c r="DQ122" s="918">
        <v>7312</v>
      </c>
      <c r="DR122" s="918"/>
      <c r="DS122" s="918"/>
      <c r="DT122" s="918"/>
      <c r="DU122" s="918"/>
      <c r="DV122" s="919">
        <v>0.1</v>
      </c>
      <c r="DW122" s="919"/>
      <c r="DX122" s="919"/>
      <c r="DY122" s="919"/>
      <c r="DZ122" s="920"/>
    </row>
    <row r="123" spans="1:130" s="197" customFormat="1" ht="26.25" customHeight="1" thickBot="1">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87.5</v>
      </c>
      <c r="BR123" s="1025"/>
      <c r="BS123" s="1025"/>
      <c r="BT123" s="1025"/>
      <c r="BU123" s="1025"/>
      <c r="BV123" s="1025">
        <v>78.8</v>
      </c>
      <c r="BW123" s="1025"/>
      <c r="BX123" s="1025"/>
      <c r="BY123" s="1025"/>
      <c r="BZ123" s="1025"/>
      <c r="CA123" s="1025">
        <v>72.8</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113</v>
      </c>
      <c r="DH124" s="996"/>
      <c r="DI124" s="996"/>
      <c r="DJ124" s="996"/>
      <c r="DK124" s="997"/>
      <c r="DL124" s="998" t="s">
        <v>113</v>
      </c>
      <c r="DM124" s="996"/>
      <c r="DN124" s="996"/>
      <c r="DO124" s="996"/>
      <c r="DP124" s="997"/>
      <c r="DQ124" s="998" t="s">
        <v>113</v>
      </c>
      <c r="DR124" s="996"/>
      <c r="DS124" s="996"/>
      <c r="DT124" s="996"/>
      <c r="DU124" s="997"/>
      <c r="DV124" s="999" t="s">
        <v>113</v>
      </c>
      <c r="DW124" s="1000"/>
      <c r="DX124" s="1000"/>
      <c r="DY124" s="1000"/>
      <c r="DZ124" s="1001"/>
    </row>
    <row r="125" spans="1:130" s="197" customFormat="1" ht="26.25" customHeight="1" thickBot="1">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80483</v>
      </c>
      <c r="AB126" s="957"/>
      <c r="AC126" s="957"/>
      <c r="AD126" s="957"/>
      <c r="AE126" s="958"/>
      <c r="AF126" s="959">
        <v>76758</v>
      </c>
      <c r="AG126" s="957"/>
      <c r="AH126" s="957"/>
      <c r="AI126" s="957"/>
      <c r="AJ126" s="958"/>
      <c r="AK126" s="959">
        <v>73034</v>
      </c>
      <c r="AL126" s="957"/>
      <c r="AM126" s="957"/>
      <c r="AN126" s="957"/>
      <c r="AO126" s="958"/>
      <c r="AP126" s="960">
        <v>0.5</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1090</v>
      </c>
      <c r="AB127" s="957"/>
      <c r="AC127" s="957"/>
      <c r="AD127" s="957"/>
      <c r="AE127" s="958"/>
      <c r="AF127" s="959">
        <v>679</v>
      </c>
      <c r="AG127" s="957"/>
      <c r="AH127" s="957"/>
      <c r="AI127" s="957"/>
      <c r="AJ127" s="958"/>
      <c r="AK127" s="959">
        <v>570</v>
      </c>
      <c r="AL127" s="957"/>
      <c r="AM127" s="957"/>
      <c r="AN127" s="957"/>
      <c r="AO127" s="958"/>
      <c r="AP127" s="960">
        <v>0</v>
      </c>
      <c r="AQ127" s="961"/>
      <c r="AR127" s="961"/>
      <c r="AS127" s="961"/>
      <c r="AT127" s="962"/>
      <c r="AU127" s="233"/>
      <c r="AV127" s="233"/>
      <c r="AW127" s="233"/>
      <c r="AX127" s="884" t="s">
        <v>451</v>
      </c>
      <c r="AY127" s="885"/>
      <c r="AZ127" s="885"/>
      <c r="BA127" s="885"/>
      <c r="BB127" s="885"/>
      <c r="BC127" s="885"/>
      <c r="BD127" s="885"/>
      <c r="BE127" s="886"/>
      <c r="BF127" s="1039" t="s">
        <v>113</v>
      </c>
      <c r="BG127" s="1040"/>
      <c r="BH127" s="1040"/>
      <c r="BI127" s="1040"/>
      <c r="BJ127" s="1040"/>
      <c r="BK127" s="1040"/>
      <c r="BL127" s="1049"/>
      <c r="BM127" s="1039">
        <v>12.67</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t="s">
        <v>113</v>
      </c>
      <c r="DH127" s="1046"/>
      <c r="DI127" s="1046"/>
      <c r="DJ127" s="1046"/>
      <c r="DK127" s="1046"/>
      <c r="DL127" s="1046" t="s">
        <v>113</v>
      </c>
      <c r="DM127" s="1046"/>
      <c r="DN127" s="1046"/>
      <c r="DO127" s="1046"/>
      <c r="DP127" s="1046"/>
      <c r="DQ127" s="1046" t="s">
        <v>113</v>
      </c>
      <c r="DR127" s="1046"/>
      <c r="DS127" s="1046"/>
      <c r="DT127" s="1046"/>
      <c r="DU127" s="1046"/>
      <c r="DV127" s="1047" t="s">
        <v>113</v>
      </c>
      <c r="DW127" s="1047"/>
      <c r="DX127" s="1047"/>
      <c r="DY127" s="1047"/>
      <c r="DZ127" s="1048"/>
    </row>
    <row r="128" spans="1:130" s="197" customFormat="1" ht="26.25" customHeight="1">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v>54204</v>
      </c>
      <c r="AB128" s="1088"/>
      <c r="AC128" s="1088"/>
      <c r="AD128" s="1088"/>
      <c r="AE128" s="1089"/>
      <c r="AF128" s="1090">
        <v>38384</v>
      </c>
      <c r="AG128" s="1088"/>
      <c r="AH128" s="1088"/>
      <c r="AI128" s="1088"/>
      <c r="AJ128" s="1089"/>
      <c r="AK128" s="1090">
        <v>32181</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113</v>
      </c>
      <c r="BG128" s="1065"/>
      <c r="BH128" s="1065"/>
      <c r="BI128" s="1065"/>
      <c r="BJ128" s="1065"/>
      <c r="BK128" s="1065"/>
      <c r="BL128" s="1066"/>
      <c r="BM128" s="1064">
        <v>17.670000000000002</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16209432</v>
      </c>
      <c r="AB129" s="957"/>
      <c r="AC129" s="957"/>
      <c r="AD129" s="957"/>
      <c r="AE129" s="958"/>
      <c r="AF129" s="959">
        <v>16409813</v>
      </c>
      <c r="AG129" s="957"/>
      <c r="AH129" s="957"/>
      <c r="AI129" s="957"/>
      <c r="AJ129" s="958"/>
      <c r="AK129" s="959">
        <v>16631984</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10.6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2256138</v>
      </c>
      <c r="AB130" s="957"/>
      <c r="AC130" s="957"/>
      <c r="AD130" s="957"/>
      <c r="AE130" s="958"/>
      <c r="AF130" s="959">
        <v>2507756</v>
      </c>
      <c r="AG130" s="957"/>
      <c r="AH130" s="957"/>
      <c r="AI130" s="957"/>
      <c r="AJ130" s="958"/>
      <c r="AK130" s="959">
        <v>2709196</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v>72.8</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13953294</v>
      </c>
      <c r="AB131" s="996"/>
      <c r="AC131" s="996"/>
      <c r="AD131" s="996"/>
      <c r="AE131" s="997"/>
      <c r="AF131" s="998">
        <v>13902057</v>
      </c>
      <c r="AG131" s="996"/>
      <c r="AH131" s="996"/>
      <c r="AI131" s="996"/>
      <c r="AJ131" s="997"/>
      <c r="AK131" s="998">
        <v>13922788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11.612612759999999</v>
      </c>
      <c r="AB132" s="1102"/>
      <c r="AC132" s="1102"/>
      <c r="AD132" s="1102"/>
      <c r="AE132" s="1103"/>
      <c r="AF132" s="1104">
        <v>10.55992649</v>
      </c>
      <c r="AG132" s="1102"/>
      <c r="AH132" s="1102"/>
      <c r="AI132" s="1102"/>
      <c r="AJ132" s="1103"/>
      <c r="AK132" s="1104">
        <v>9.7421938770000001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11.8</v>
      </c>
      <c r="AB133" s="1109"/>
      <c r="AC133" s="1109"/>
      <c r="AD133" s="1109"/>
      <c r="AE133" s="1110"/>
      <c r="AF133" s="1108">
        <v>11.2</v>
      </c>
      <c r="AG133" s="1109"/>
      <c r="AH133" s="1109"/>
      <c r="AI133" s="1109"/>
      <c r="AJ133" s="1110"/>
      <c r="AK133" s="1108">
        <v>10.6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7"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59"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7"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5" t="s">
        <v>467</v>
      </c>
      <c r="L7" s="254"/>
      <c r="M7" s="255" t="s">
        <v>468</v>
      </c>
      <c r="N7" s="256"/>
    </row>
    <row r="8" spans="1:16">
      <c r="A8" s="248"/>
      <c r="B8" s="244"/>
      <c r="C8" s="244"/>
      <c r="D8" s="244"/>
      <c r="E8" s="244"/>
      <c r="F8" s="244"/>
      <c r="G8" s="257"/>
      <c r="H8" s="258"/>
      <c r="I8" s="258"/>
      <c r="J8" s="259"/>
      <c r="K8" s="1116"/>
      <c r="L8" s="260" t="s">
        <v>469</v>
      </c>
      <c r="M8" s="261" t="s">
        <v>470</v>
      </c>
      <c r="N8" s="262" t="s">
        <v>471</v>
      </c>
    </row>
    <row r="9" spans="1:16">
      <c r="A9" s="248"/>
      <c r="B9" s="244"/>
      <c r="C9" s="244"/>
      <c r="D9" s="244"/>
      <c r="E9" s="244"/>
      <c r="F9" s="244"/>
      <c r="G9" s="1117" t="s">
        <v>472</v>
      </c>
      <c r="H9" s="1118"/>
      <c r="I9" s="1118"/>
      <c r="J9" s="1119"/>
      <c r="K9" s="263">
        <v>4440924</v>
      </c>
      <c r="L9" s="264">
        <v>80879</v>
      </c>
      <c r="M9" s="265">
        <v>64737</v>
      </c>
      <c r="N9" s="266">
        <v>24.9</v>
      </c>
    </row>
    <row r="10" spans="1:16">
      <c r="A10" s="248"/>
      <c r="B10" s="244"/>
      <c r="C10" s="244"/>
      <c r="D10" s="244"/>
      <c r="E10" s="244"/>
      <c r="F10" s="244"/>
      <c r="G10" s="1117" t="s">
        <v>473</v>
      </c>
      <c r="H10" s="1118"/>
      <c r="I10" s="1118"/>
      <c r="J10" s="1119"/>
      <c r="K10" s="267">
        <v>677638</v>
      </c>
      <c r="L10" s="268">
        <v>12341</v>
      </c>
      <c r="M10" s="269">
        <v>4418</v>
      </c>
      <c r="N10" s="270">
        <v>179.3</v>
      </c>
    </row>
    <row r="11" spans="1:16" ht="13.5" customHeight="1">
      <c r="A11" s="248"/>
      <c r="B11" s="244"/>
      <c r="C11" s="244"/>
      <c r="D11" s="244"/>
      <c r="E11" s="244"/>
      <c r="F11" s="244"/>
      <c r="G11" s="1117" t="s">
        <v>474</v>
      </c>
      <c r="H11" s="1118"/>
      <c r="I11" s="1118"/>
      <c r="J11" s="1119"/>
      <c r="K11" s="267">
        <v>892263</v>
      </c>
      <c r="L11" s="268">
        <v>16250</v>
      </c>
      <c r="M11" s="269">
        <v>5597</v>
      </c>
      <c r="N11" s="270">
        <v>190.3</v>
      </c>
    </row>
    <row r="12" spans="1:16" ht="13.5" customHeight="1">
      <c r="A12" s="248"/>
      <c r="B12" s="244"/>
      <c r="C12" s="244"/>
      <c r="D12" s="244"/>
      <c r="E12" s="244"/>
      <c r="F12" s="244"/>
      <c r="G12" s="1117" t="s">
        <v>475</v>
      </c>
      <c r="H12" s="1118"/>
      <c r="I12" s="1118"/>
      <c r="J12" s="1119"/>
      <c r="K12" s="267">
        <v>24090</v>
      </c>
      <c r="L12" s="268">
        <v>439</v>
      </c>
      <c r="M12" s="269">
        <v>967</v>
      </c>
      <c r="N12" s="270">
        <v>-54.6</v>
      </c>
    </row>
    <row r="13" spans="1:16" ht="13.5" customHeight="1">
      <c r="A13" s="248"/>
      <c r="B13" s="244"/>
      <c r="C13" s="244"/>
      <c r="D13" s="244"/>
      <c r="E13" s="244"/>
      <c r="F13" s="244"/>
      <c r="G13" s="1117" t="s">
        <v>476</v>
      </c>
      <c r="H13" s="1118"/>
      <c r="I13" s="1118"/>
      <c r="J13" s="1119"/>
      <c r="K13" s="267" t="s">
        <v>477</v>
      </c>
      <c r="L13" s="268" t="s">
        <v>477</v>
      </c>
      <c r="M13" s="269">
        <v>2</v>
      </c>
      <c r="N13" s="270" t="s">
        <v>477</v>
      </c>
    </row>
    <row r="14" spans="1:16" ht="13.5" customHeight="1">
      <c r="A14" s="248"/>
      <c r="B14" s="244"/>
      <c r="C14" s="244"/>
      <c r="D14" s="244"/>
      <c r="E14" s="244"/>
      <c r="F14" s="244"/>
      <c r="G14" s="1117" t="s">
        <v>478</v>
      </c>
      <c r="H14" s="1118"/>
      <c r="I14" s="1118"/>
      <c r="J14" s="1119"/>
      <c r="K14" s="267">
        <v>180886</v>
      </c>
      <c r="L14" s="268">
        <v>3294</v>
      </c>
      <c r="M14" s="269">
        <v>2800</v>
      </c>
      <c r="N14" s="270">
        <v>17.600000000000001</v>
      </c>
    </row>
    <row r="15" spans="1:16" ht="13.5" customHeight="1">
      <c r="A15" s="248"/>
      <c r="B15" s="244"/>
      <c r="C15" s="244"/>
      <c r="D15" s="244"/>
      <c r="E15" s="244"/>
      <c r="F15" s="244"/>
      <c r="G15" s="1117" t="s">
        <v>479</v>
      </c>
      <c r="H15" s="1118"/>
      <c r="I15" s="1118"/>
      <c r="J15" s="1119"/>
      <c r="K15" s="267">
        <v>86051</v>
      </c>
      <c r="L15" s="268">
        <v>1567</v>
      </c>
      <c r="M15" s="269">
        <v>1482</v>
      </c>
      <c r="N15" s="270">
        <v>5.7</v>
      </c>
    </row>
    <row r="16" spans="1:16">
      <c r="A16" s="248"/>
      <c r="B16" s="244"/>
      <c r="C16" s="244"/>
      <c r="D16" s="244"/>
      <c r="E16" s="244"/>
      <c r="F16" s="244"/>
      <c r="G16" s="1120" t="s">
        <v>480</v>
      </c>
      <c r="H16" s="1121"/>
      <c r="I16" s="1121"/>
      <c r="J16" s="1122"/>
      <c r="K16" s="268">
        <v>-454580</v>
      </c>
      <c r="L16" s="268">
        <v>-8279</v>
      </c>
      <c r="M16" s="269">
        <v>-7690</v>
      </c>
      <c r="N16" s="270">
        <v>7.7</v>
      </c>
    </row>
    <row r="17" spans="1:16">
      <c r="A17" s="248"/>
      <c r="B17" s="244"/>
      <c r="C17" s="244"/>
      <c r="D17" s="244"/>
      <c r="E17" s="244"/>
      <c r="F17" s="244"/>
      <c r="G17" s="1120" t="s">
        <v>170</v>
      </c>
      <c r="H17" s="1121"/>
      <c r="I17" s="1121"/>
      <c r="J17" s="1122"/>
      <c r="K17" s="268">
        <v>5847272</v>
      </c>
      <c r="L17" s="268">
        <v>106492</v>
      </c>
      <c r="M17" s="269">
        <v>72313</v>
      </c>
      <c r="N17" s="270">
        <v>47.3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2" t="s">
        <v>485</v>
      </c>
      <c r="H21" s="1113"/>
      <c r="I21" s="1113"/>
      <c r="J21" s="1114"/>
      <c r="K21" s="280">
        <v>10.34</v>
      </c>
      <c r="L21" s="281">
        <v>7.17</v>
      </c>
      <c r="M21" s="282">
        <v>3.17</v>
      </c>
      <c r="N21" s="249"/>
      <c r="O21" s="283"/>
      <c r="P21" s="279"/>
    </row>
    <row r="22" spans="1:16" s="284" customFormat="1">
      <c r="A22" s="279"/>
      <c r="B22" s="249"/>
      <c r="C22" s="249"/>
      <c r="D22" s="249"/>
      <c r="E22" s="249"/>
      <c r="F22" s="249"/>
      <c r="G22" s="1112" t="s">
        <v>486</v>
      </c>
      <c r="H22" s="1113"/>
      <c r="I22" s="1113"/>
      <c r="J22" s="1114"/>
      <c r="K22" s="285">
        <v>96.7</v>
      </c>
      <c r="L22" s="286">
        <v>98.1</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5" t="s">
        <v>467</v>
      </c>
      <c r="L30" s="254"/>
      <c r="M30" s="255" t="s">
        <v>468</v>
      </c>
      <c r="N30" s="256"/>
    </row>
    <row r="31" spans="1:16">
      <c r="A31" s="248"/>
      <c r="B31" s="244"/>
      <c r="C31" s="244"/>
      <c r="D31" s="244"/>
      <c r="E31" s="244"/>
      <c r="F31" s="244"/>
      <c r="G31" s="257"/>
      <c r="H31" s="258"/>
      <c r="I31" s="258"/>
      <c r="J31" s="259"/>
      <c r="K31" s="1116"/>
      <c r="L31" s="260" t="s">
        <v>469</v>
      </c>
      <c r="M31" s="261" t="s">
        <v>470</v>
      </c>
      <c r="N31" s="262" t="s">
        <v>471</v>
      </c>
    </row>
    <row r="32" spans="1:16" ht="27" customHeight="1">
      <c r="A32" s="248"/>
      <c r="B32" s="244"/>
      <c r="C32" s="244"/>
      <c r="D32" s="244"/>
      <c r="E32" s="244"/>
      <c r="F32" s="244"/>
      <c r="G32" s="1128" t="s">
        <v>490</v>
      </c>
      <c r="H32" s="1129"/>
      <c r="I32" s="1129"/>
      <c r="J32" s="1130"/>
      <c r="K32" s="294">
        <v>3445064</v>
      </c>
      <c r="L32" s="294">
        <v>62742</v>
      </c>
      <c r="M32" s="295">
        <v>43357</v>
      </c>
      <c r="N32" s="296">
        <v>44.7</v>
      </c>
    </row>
    <row r="33" spans="1:16" ht="13.5" customHeight="1">
      <c r="A33" s="248"/>
      <c r="B33" s="244"/>
      <c r="C33" s="244"/>
      <c r="D33" s="244"/>
      <c r="E33" s="244"/>
      <c r="F33" s="244"/>
      <c r="G33" s="1128" t="s">
        <v>491</v>
      </c>
      <c r="H33" s="1129"/>
      <c r="I33" s="1129"/>
      <c r="J33" s="1130"/>
      <c r="K33" s="294" t="s">
        <v>477</v>
      </c>
      <c r="L33" s="294" t="s">
        <v>477</v>
      </c>
      <c r="M33" s="295">
        <v>5</v>
      </c>
      <c r="N33" s="296" t="s">
        <v>477</v>
      </c>
    </row>
    <row r="34" spans="1:16" ht="27" customHeight="1">
      <c r="A34" s="248"/>
      <c r="B34" s="244"/>
      <c r="C34" s="244"/>
      <c r="D34" s="244"/>
      <c r="E34" s="244"/>
      <c r="F34" s="244"/>
      <c r="G34" s="1128" t="s">
        <v>492</v>
      </c>
      <c r="H34" s="1129"/>
      <c r="I34" s="1129"/>
      <c r="J34" s="1130"/>
      <c r="K34" s="294" t="s">
        <v>477</v>
      </c>
      <c r="L34" s="294" t="s">
        <v>477</v>
      </c>
      <c r="M34" s="295">
        <v>40</v>
      </c>
      <c r="N34" s="296" t="s">
        <v>477</v>
      </c>
    </row>
    <row r="35" spans="1:16" ht="27" customHeight="1">
      <c r="A35" s="248"/>
      <c r="B35" s="244"/>
      <c r="C35" s="244"/>
      <c r="D35" s="244"/>
      <c r="E35" s="244"/>
      <c r="F35" s="244"/>
      <c r="G35" s="1128" t="s">
        <v>493</v>
      </c>
      <c r="H35" s="1129"/>
      <c r="I35" s="1129"/>
      <c r="J35" s="1130"/>
      <c r="K35" s="294">
        <v>343851</v>
      </c>
      <c r="L35" s="294">
        <v>6262</v>
      </c>
      <c r="M35" s="295">
        <v>11850</v>
      </c>
      <c r="N35" s="296">
        <v>-47.2</v>
      </c>
    </row>
    <row r="36" spans="1:16" ht="27" customHeight="1">
      <c r="A36" s="248"/>
      <c r="B36" s="244"/>
      <c r="C36" s="244"/>
      <c r="D36" s="244"/>
      <c r="E36" s="244"/>
      <c r="F36" s="244"/>
      <c r="G36" s="1128" t="s">
        <v>494</v>
      </c>
      <c r="H36" s="1129"/>
      <c r="I36" s="1129"/>
      <c r="J36" s="1130"/>
      <c r="K36" s="294">
        <v>235243</v>
      </c>
      <c r="L36" s="294">
        <v>4284</v>
      </c>
      <c r="M36" s="295">
        <v>2171</v>
      </c>
      <c r="N36" s="296">
        <v>97.3</v>
      </c>
    </row>
    <row r="37" spans="1:16" ht="13.5" customHeight="1">
      <c r="A37" s="248"/>
      <c r="B37" s="244"/>
      <c r="C37" s="244"/>
      <c r="D37" s="244"/>
      <c r="E37" s="244"/>
      <c r="F37" s="244"/>
      <c r="G37" s="1128" t="s">
        <v>495</v>
      </c>
      <c r="H37" s="1129"/>
      <c r="I37" s="1129"/>
      <c r="J37" s="1130"/>
      <c r="K37" s="294">
        <v>73604</v>
      </c>
      <c r="L37" s="294">
        <v>1340</v>
      </c>
      <c r="M37" s="295">
        <v>1425</v>
      </c>
      <c r="N37" s="296">
        <v>-6</v>
      </c>
    </row>
    <row r="38" spans="1:16" ht="27" customHeight="1">
      <c r="A38" s="248"/>
      <c r="B38" s="244"/>
      <c r="C38" s="244"/>
      <c r="D38" s="244"/>
      <c r="E38" s="244"/>
      <c r="F38" s="244"/>
      <c r="G38" s="1131" t="s">
        <v>496</v>
      </c>
      <c r="H38" s="1132"/>
      <c r="I38" s="1132"/>
      <c r="J38" s="1133"/>
      <c r="K38" s="297" t="s">
        <v>477</v>
      </c>
      <c r="L38" s="297" t="s">
        <v>477</v>
      </c>
      <c r="M38" s="298">
        <v>6</v>
      </c>
      <c r="N38" s="299" t="s">
        <v>477</v>
      </c>
      <c r="O38" s="293"/>
    </row>
    <row r="39" spans="1:16">
      <c r="A39" s="248"/>
      <c r="B39" s="244"/>
      <c r="C39" s="244"/>
      <c r="D39" s="244"/>
      <c r="E39" s="244"/>
      <c r="F39" s="244"/>
      <c r="G39" s="1131" t="s">
        <v>497</v>
      </c>
      <c r="H39" s="1132"/>
      <c r="I39" s="1132"/>
      <c r="J39" s="1133"/>
      <c r="K39" s="300">
        <v>-32181</v>
      </c>
      <c r="L39" s="300">
        <v>-586</v>
      </c>
      <c r="M39" s="301">
        <v>-5332</v>
      </c>
      <c r="N39" s="302">
        <v>-89</v>
      </c>
      <c r="O39" s="293"/>
    </row>
    <row r="40" spans="1:16" ht="27" customHeight="1">
      <c r="A40" s="248"/>
      <c r="B40" s="244"/>
      <c r="C40" s="244"/>
      <c r="D40" s="244"/>
      <c r="E40" s="244"/>
      <c r="F40" s="244"/>
      <c r="G40" s="1128" t="s">
        <v>498</v>
      </c>
      <c r="H40" s="1129"/>
      <c r="I40" s="1129"/>
      <c r="J40" s="1130"/>
      <c r="K40" s="300">
        <v>-2709196</v>
      </c>
      <c r="L40" s="300">
        <v>-49341</v>
      </c>
      <c r="M40" s="301">
        <v>-35626</v>
      </c>
      <c r="N40" s="302">
        <v>38.5</v>
      </c>
      <c r="O40" s="293"/>
    </row>
    <row r="41" spans="1:16">
      <c r="A41" s="248"/>
      <c r="B41" s="244"/>
      <c r="C41" s="244"/>
      <c r="D41" s="244"/>
      <c r="E41" s="244"/>
      <c r="F41" s="244"/>
      <c r="G41" s="1134" t="s">
        <v>280</v>
      </c>
      <c r="H41" s="1135"/>
      <c r="I41" s="1135"/>
      <c r="J41" s="1136"/>
      <c r="K41" s="294">
        <v>1356385</v>
      </c>
      <c r="L41" s="300">
        <v>24703</v>
      </c>
      <c r="M41" s="301">
        <v>17897</v>
      </c>
      <c r="N41" s="302">
        <v>38</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3" t="s">
        <v>467</v>
      </c>
      <c r="J49" s="1125" t="s">
        <v>502</v>
      </c>
      <c r="K49" s="1126"/>
      <c r="L49" s="1126"/>
      <c r="M49" s="1126"/>
      <c r="N49" s="1127"/>
    </row>
    <row r="50" spans="1:14">
      <c r="A50" s="248"/>
      <c r="B50" s="244"/>
      <c r="C50" s="244"/>
      <c r="D50" s="244"/>
      <c r="E50" s="244"/>
      <c r="F50" s="244"/>
      <c r="G50" s="312"/>
      <c r="H50" s="313"/>
      <c r="I50" s="1124"/>
      <c r="J50" s="314" t="s">
        <v>503</v>
      </c>
      <c r="K50" s="315" t="s">
        <v>504</v>
      </c>
      <c r="L50" s="316" t="s">
        <v>505</v>
      </c>
      <c r="M50" s="317" t="s">
        <v>506</v>
      </c>
      <c r="N50" s="318" t="s">
        <v>507</v>
      </c>
    </row>
    <row r="51" spans="1:14">
      <c r="A51" s="248"/>
      <c r="B51" s="244"/>
      <c r="C51" s="244"/>
      <c r="D51" s="244"/>
      <c r="E51" s="244"/>
      <c r="F51" s="244"/>
      <c r="G51" s="310" t="s">
        <v>508</v>
      </c>
      <c r="H51" s="311"/>
      <c r="I51" s="319">
        <v>3614146</v>
      </c>
      <c r="J51" s="320">
        <v>62452</v>
      </c>
      <c r="K51" s="321">
        <v>-12.4</v>
      </c>
      <c r="L51" s="322">
        <v>58009</v>
      </c>
      <c r="M51" s="323">
        <v>16.5</v>
      </c>
      <c r="N51" s="324">
        <v>-28.9</v>
      </c>
    </row>
    <row r="52" spans="1:14">
      <c r="A52" s="248"/>
      <c r="B52" s="244"/>
      <c r="C52" s="244"/>
      <c r="D52" s="244"/>
      <c r="E52" s="244"/>
      <c r="F52" s="244"/>
      <c r="G52" s="325"/>
      <c r="H52" s="326" t="s">
        <v>509</v>
      </c>
      <c r="I52" s="327">
        <v>2165563</v>
      </c>
      <c r="J52" s="328">
        <v>37421</v>
      </c>
      <c r="K52" s="329">
        <v>-28.7</v>
      </c>
      <c r="L52" s="330">
        <v>32190</v>
      </c>
      <c r="M52" s="331">
        <v>20.399999999999999</v>
      </c>
      <c r="N52" s="332">
        <v>-49.1</v>
      </c>
    </row>
    <row r="53" spans="1:14">
      <c r="A53" s="248"/>
      <c r="B53" s="244"/>
      <c r="C53" s="244"/>
      <c r="D53" s="244"/>
      <c r="E53" s="244"/>
      <c r="F53" s="244"/>
      <c r="G53" s="310" t="s">
        <v>510</v>
      </c>
      <c r="H53" s="311"/>
      <c r="I53" s="319">
        <v>3994967</v>
      </c>
      <c r="J53" s="320">
        <v>70063</v>
      </c>
      <c r="K53" s="321">
        <v>12.2</v>
      </c>
      <c r="L53" s="322">
        <v>61882</v>
      </c>
      <c r="M53" s="323">
        <v>6.7</v>
      </c>
      <c r="N53" s="324">
        <v>5.5</v>
      </c>
    </row>
    <row r="54" spans="1:14">
      <c r="A54" s="248"/>
      <c r="B54" s="244"/>
      <c r="C54" s="244"/>
      <c r="D54" s="244"/>
      <c r="E54" s="244"/>
      <c r="F54" s="244"/>
      <c r="G54" s="325"/>
      <c r="H54" s="326" t="s">
        <v>509</v>
      </c>
      <c r="I54" s="327">
        <v>2952319</v>
      </c>
      <c r="J54" s="328">
        <v>51777</v>
      </c>
      <c r="K54" s="329">
        <v>38.4</v>
      </c>
      <c r="L54" s="330">
        <v>32175</v>
      </c>
      <c r="M54" s="331">
        <v>0</v>
      </c>
      <c r="N54" s="332">
        <v>38.4</v>
      </c>
    </row>
    <row r="55" spans="1:14">
      <c r="A55" s="248"/>
      <c r="B55" s="244"/>
      <c r="C55" s="244"/>
      <c r="D55" s="244"/>
      <c r="E55" s="244"/>
      <c r="F55" s="244"/>
      <c r="G55" s="310" t="s">
        <v>511</v>
      </c>
      <c r="H55" s="311"/>
      <c r="I55" s="319">
        <v>2545426</v>
      </c>
      <c r="J55" s="320">
        <v>45273</v>
      </c>
      <c r="K55" s="321">
        <v>-35.4</v>
      </c>
      <c r="L55" s="322">
        <v>47569</v>
      </c>
      <c r="M55" s="323">
        <v>-23.1</v>
      </c>
      <c r="N55" s="324">
        <v>-12.3</v>
      </c>
    </row>
    <row r="56" spans="1:14">
      <c r="A56" s="248"/>
      <c r="B56" s="244"/>
      <c r="C56" s="244"/>
      <c r="D56" s="244"/>
      <c r="E56" s="244"/>
      <c r="F56" s="244"/>
      <c r="G56" s="325"/>
      <c r="H56" s="326" t="s">
        <v>509</v>
      </c>
      <c r="I56" s="327">
        <v>1674074</v>
      </c>
      <c r="J56" s="328">
        <v>29775</v>
      </c>
      <c r="K56" s="329">
        <v>-42.5</v>
      </c>
      <c r="L56" s="330">
        <v>26255</v>
      </c>
      <c r="M56" s="331">
        <v>-18.399999999999999</v>
      </c>
      <c r="N56" s="332">
        <v>-24.1</v>
      </c>
    </row>
    <row r="57" spans="1:14">
      <c r="A57" s="248"/>
      <c r="B57" s="244"/>
      <c r="C57" s="244"/>
      <c r="D57" s="244"/>
      <c r="E57" s="244"/>
      <c r="F57" s="244"/>
      <c r="G57" s="310" t="s">
        <v>512</v>
      </c>
      <c r="H57" s="311"/>
      <c r="I57" s="319">
        <v>3665525</v>
      </c>
      <c r="J57" s="320">
        <v>66015</v>
      </c>
      <c r="K57" s="321">
        <v>45.8</v>
      </c>
      <c r="L57" s="322">
        <v>50880</v>
      </c>
      <c r="M57" s="323">
        <v>7</v>
      </c>
      <c r="N57" s="324">
        <v>38.799999999999997</v>
      </c>
    </row>
    <row r="58" spans="1:14">
      <c r="A58" s="248"/>
      <c r="B58" s="244"/>
      <c r="C58" s="244"/>
      <c r="D58" s="244"/>
      <c r="E58" s="244"/>
      <c r="F58" s="244"/>
      <c r="G58" s="325"/>
      <c r="H58" s="326" t="s">
        <v>509</v>
      </c>
      <c r="I58" s="327">
        <v>1880195</v>
      </c>
      <c r="J58" s="328">
        <v>33862</v>
      </c>
      <c r="K58" s="329">
        <v>13.7</v>
      </c>
      <c r="L58" s="330">
        <v>26879</v>
      </c>
      <c r="M58" s="331">
        <v>2.4</v>
      </c>
      <c r="N58" s="332">
        <v>11.3</v>
      </c>
    </row>
    <row r="59" spans="1:14">
      <c r="A59" s="248"/>
      <c r="B59" s="244"/>
      <c r="C59" s="244"/>
      <c r="D59" s="244"/>
      <c r="E59" s="244"/>
      <c r="F59" s="244"/>
      <c r="G59" s="310" t="s">
        <v>513</v>
      </c>
      <c r="H59" s="311"/>
      <c r="I59" s="319">
        <v>5137608</v>
      </c>
      <c r="J59" s="320">
        <v>93568</v>
      </c>
      <c r="K59" s="321">
        <v>41.7</v>
      </c>
      <c r="L59" s="322">
        <v>63956</v>
      </c>
      <c r="M59" s="323">
        <v>25.7</v>
      </c>
      <c r="N59" s="324">
        <v>16</v>
      </c>
    </row>
    <row r="60" spans="1:14">
      <c r="A60" s="248"/>
      <c r="B60" s="244"/>
      <c r="C60" s="244"/>
      <c r="D60" s="244"/>
      <c r="E60" s="244"/>
      <c r="F60" s="244"/>
      <c r="G60" s="325"/>
      <c r="H60" s="326" t="s">
        <v>509</v>
      </c>
      <c r="I60" s="333">
        <v>3122032</v>
      </c>
      <c r="J60" s="328">
        <v>56859</v>
      </c>
      <c r="K60" s="329">
        <v>67.900000000000006</v>
      </c>
      <c r="L60" s="330">
        <v>29239</v>
      </c>
      <c r="M60" s="331">
        <v>8.8000000000000007</v>
      </c>
      <c r="N60" s="332">
        <v>59.1</v>
      </c>
    </row>
    <row r="61" spans="1:14">
      <c r="A61" s="248"/>
      <c r="B61" s="244"/>
      <c r="C61" s="244"/>
      <c r="D61" s="244"/>
      <c r="E61" s="244"/>
      <c r="F61" s="244"/>
      <c r="G61" s="310" t="s">
        <v>514</v>
      </c>
      <c r="H61" s="334"/>
      <c r="I61" s="335">
        <v>3791534</v>
      </c>
      <c r="J61" s="336">
        <v>67474</v>
      </c>
      <c r="K61" s="337">
        <v>10.4</v>
      </c>
      <c r="L61" s="338">
        <v>56459</v>
      </c>
      <c r="M61" s="339">
        <v>6.6</v>
      </c>
      <c r="N61" s="324">
        <v>3.8</v>
      </c>
    </row>
    <row r="62" spans="1:14">
      <c r="A62" s="248"/>
      <c r="B62" s="244"/>
      <c r="C62" s="244"/>
      <c r="D62" s="244"/>
      <c r="E62" s="244"/>
      <c r="F62" s="244"/>
      <c r="G62" s="325"/>
      <c r="H62" s="326" t="s">
        <v>509</v>
      </c>
      <c r="I62" s="327">
        <v>2358837</v>
      </c>
      <c r="J62" s="328">
        <v>41939</v>
      </c>
      <c r="K62" s="329">
        <v>9.8000000000000007</v>
      </c>
      <c r="L62" s="330">
        <v>29348</v>
      </c>
      <c r="M62" s="331">
        <v>2.6</v>
      </c>
      <c r="N62" s="332">
        <v>7.2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6.86</v>
      </c>
      <c r="G47" s="12">
        <v>12.21</v>
      </c>
      <c r="H47" s="12">
        <v>16.239999999999998</v>
      </c>
      <c r="I47" s="12">
        <v>16.04</v>
      </c>
      <c r="J47" s="13">
        <v>19.829999999999998</v>
      </c>
    </row>
    <row r="48" spans="2:10" ht="57.75" customHeight="1">
      <c r="B48" s="14"/>
      <c r="C48" s="1139" t="s">
        <v>4</v>
      </c>
      <c r="D48" s="1139"/>
      <c r="E48" s="1140"/>
      <c r="F48" s="15">
        <v>3.07</v>
      </c>
      <c r="G48" s="16">
        <v>3.63</v>
      </c>
      <c r="H48" s="16">
        <v>4.3600000000000003</v>
      </c>
      <c r="I48" s="16">
        <v>4.01</v>
      </c>
      <c r="J48" s="17">
        <v>4.51</v>
      </c>
    </row>
    <row r="49" spans="2:10" ht="57.75" customHeight="1" thickBot="1">
      <c r="B49" s="18"/>
      <c r="C49" s="1141" t="s">
        <v>5</v>
      </c>
      <c r="D49" s="1141"/>
      <c r="E49" s="1142"/>
      <c r="F49" s="19">
        <v>3.88</v>
      </c>
      <c r="G49" s="20">
        <v>6.19</v>
      </c>
      <c r="H49" s="20">
        <v>4.6399999999999997</v>
      </c>
      <c r="I49" s="20" t="s">
        <v>521</v>
      </c>
      <c r="J49" s="21">
        <v>4.58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4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522</v>
      </c>
      <c r="D34" s="1149"/>
      <c r="E34" s="1150"/>
      <c r="F34" s="32">
        <v>9.59</v>
      </c>
      <c r="G34" s="33">
        <v>9.9600000000000009</v>
      </c>
      <c r="H34" s="33">
        <v>12.8</v>
      </c>
      <c r="I34" s="33">
        <v>11.79</v>
      </c>
      <c r="J34" s="34">
        <v>10.51</v>
      </c>
      <c r="K34" s="22"/>
      <c r="L34" s="22"/>
      <c r="M34" s="22"/>
      <c r="N34" s="22"/>
      <c r="O34" s="22"/>
      <c r="P34" s="22"/>
    </row>
    <row r="35" spans="1:16" ht="39" customHeight="1">
      <c r="A35" s="22"/>
      <c r="B35" s="35"/>
      <c r="C35" s="1143" t="s">
        <v>523</v>
      </c>
      <c r="D35" s="1144"/>
      <c r="E35" s="1145"/>
      <c r="F35" s="36">
        <v>3.05</v>
      </c>
      <c r="G35" s="37">
        <v>3.67</v>
      </c>
      <c r="H35" s="37">
        <v>4.3499999999999996</v>
      </c>
      <c r="I35" s="37">
        <v>3.99</v>
      </c>
      <c r="J35" s="38">
        <v>4.49</v>
      </c>
      <c r="K35" s="22"/>
      <c r="L35" s="22"/>
      <c r="M35" s="22"/>
      <c r="N35" s="22"/>
      <c r="O35" s="22"/>
      <c r="P35" s="22"/>
    </row>
    <row r="36" spans="1:16" ht="39" customHeight="1">
      <c r="A36" s="22"/>
      <c r="B36" s="35"/>
      <c r="C36" s="1143" t="s">
        <v>524</v>
      </c>
      <c r="D36" s="1144"/>
      <c r="E36" s="1145"/>
      <c r="F36" s="36">
        <v>1.89</v>
      </c>
      <c r="G36" s="37">
        <v>3.68</v>
      </c>
      <c r="H36" s="37">
        <v>3.35</v>
      </c>
      <c r="I36" s="37">
        <v>3.87</v>
      </c>
      <c r="J36" s="38">
        <v>3.19</v>
      </c>
      <c r="K36" s="22"/>
      <c r="L36" s="22"/>
      <c r="M36" s="22"/>
      <c r="N36" s="22"/>
      <c r="O36" s="22"/>
      <c r="P36" s="22"/>
    </row>
    <row r="37" spans="1:16" ht="39" customHeight="1">
      <c r="A37" s="22"/>
      <c r="B37" s="35"/>
      <c r="C37" s="1143" t="s">
        <v>525</v>
      </c>
      <c r="D37" s="1144"/>
      <c r="E37" s="1145"/>
      <c r="F37" s="36" t="s">
        <v>526</v>
      </c>
      <c r="G37" s="37">
        <v>0.53</v>
      </c>
      <c r="H37" s="37">
        <v>0.73</v>
      </c>
      <c r="I37" s="37">
        <v>0.68</v>
      </c>
      <c r="J37" s="38">
        <v>0.74</v>
      </c>
      <c r="K37" s="22"/>
      <c r="L37" s="22"/>
      <c r="M37" s="22"/>
      <c r="N37" s="22"/>
      <c r="O37" s="22"/>
      <c r="P37" s="22"/>
    </row>
    <row r="38" spans="1:16" ht="39" customHeight="1">
      <c r="A38" s="22"/>
      <c r="B38" s="35"/>
      <c r="C38" s="1143" t="s">
        <v>527</v>
      </c>
      <c r="D38" s="1144"/>
      <c r="E38" s="1145"/>
      <c r="F38" s="36">
        <v>0.71</v>
      </c>
      <c r="G38" s="37">
        <v>0.52</v>
      </c>
      <c r="H38" s="37">
        <v>0.43</v>
      </c>
      <c r="I38" s="37">
        <v>0.66</v>
      </c>
      <c r="J38" s="38">
        <v>0.72</v>
      </c>
      <c r="K38" s="22"/>
      <c r="L38" s="22"/>
      <c r="M38" s="22"/>
      <c r="N38" s="22"/>
      <c r="O38" s="22"/>
      <c r="P38" s="22"/>
    </row>
    <row r="39" spans="1:16" ht="39" customHeight="1">
      <c r="A39" s="22"/>
      <c r="B39" s="35"/>
      <c r="C39" s="1143" t="s">
        <v>528</v>
      </c>
      <c r="D39" s="1144"/>
      <c r="E39" s="1145"/>
      <c r="F39" s="36">
        <v>0.13</v>
      </c>
      <c r="G39" s="37">
        <v>0.14000000000000001</v>
      </c>
      <c r="H39" s="37">
        <v>0.12</v>
      </c>
      <c r="I39" s="37">
        <v>0.16</v>
      </c>
      <c r="J39" s="38">
        <v>0.2</v>
      </c>
      <c r="K39" s="22"/>
      <c r="L39" s="22"/>
      <c r="M39" s="22"/>
      <c r="N39" s="22"/>
      <c r="O39" s="22"/>
      <c r="P39" s="22"/>
    </row>
    <row r="40" spans="1:16" ht="39" customHeight="1">
      <c r="A40" s="22"/>
      <c r="B40" s="35"/>
      <c r="C40" s="1143" t="s">
        <v>529</v>
      </c>
      <c r="D40" s="1144"/>
      <c r="E40" s="1145"/>
      <c r="F40" s="36">
        <v>0.05</v>
      </c>
      <c r="G40" s="37">
        <v>0.05</v>
      </c>
      <c r="H40" s="37">
        <v>0.05</v>
      </c>
      <c r="I40" s="37">
        <v>7.0000000000000007E-2</v>
      </c>
      <c r="J40" s="38">
        <v>0.06</v>
      </c>
      <c r="K40" s="22"/>
      <c r="L40" s="22"/>
      <c r="M40" s="22"/>
      <c r="N40" s="22"/>
      <c r="O40" s="22"/>
      <c r="P40" s="22"/>
    </row>
    <row r="41" spans="1:16" ht="39" customHeight="1">
      <c r="A41" s="22"/>
      <c r="B41" s="35"/>
      <c r="C41" s="1143" t="s">
        <v>530</v>
      </c>
      <c r="D41" s="1144"/>
      <c r="E41" s="1145"/>
      <c r="F41" s="36">
        <v>0.01</v>
      </c>
      <c r="G41" s="37">
        <v>0.01</v>
      </c>
      <c r="H41" s="37">
        <v>0.01</v>
      </c>
      <c r="I41" s="37">
        <v>0.02</v>
      </c>
      <c r="J41" s="38">
        <v>0.02</v>
      </c>
      <c r="K41" s="22"/>
      <c r="L41" s="22"/>
      <c r="M41" s="22"/>
      <c r="N41" s="22"/>
      <c r="O41" s="22"/>
      <c r="P41" s="22"/>
    </row>
    <row r="42" spans="1:16" ht="39" customHeight="1">
      <c r="A42" s="22"/>
      <c r="B42" s="39"/>
      <c r="C42" s="1143" t="s">
        <v>531</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532</v>
      </c>
      <c r="D43" s="1147"/>
      <c r="E43" s="1148"/>
      <c r="F43" s="41">
        <v>0.37</v>
      </c>
      <c r="G43" s="42">
        <v>0.02</v>
      </c>
      <c r="H43" s="42">
        <v>0.01</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3025</v>
      </c>
      <c r="L45" s="60">
        <v>3102</v>
      </c>
      <c r="M45" s="60">
        <v>3254</v>
      </c>
      <c r="N45" s="60">
        <v>3374</v>
      </c>
      <c r="O45" s="61">
        <v>3445</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446</v>
      </c>
      <c r="L48" s="64">
        <v>397</v>
      </c>
      <c r="M48" s="64">
        <v>364</v>
      </c>
      <c r="N48" s="64">
        <v>336</v>
      </c>
      <c r="O48" s="65">
        <v>344</v>
      </c>
      <c r="P48" s="48"/>
      <c r="Q48" s="48"/>
      <c r="R48" s="48"/>
      <c r="S48" s="48"/>
      <c r="T48" s="48"/>
      <c r="U48" s="48"/>
    </row>
    <row r="49" spans="1:21" ht="30.75" customHeight="1">
      <c r="A49" s="48"/>
      <c r="B49" s="1161"/>
      <c r="C49" s="1162"/>
      <c r="D49" s="62"/>
      <c r="E49" s="1153" t="s">
        <v>16</v>
      </c>
      <c r="F49" s="1153"/>
      <c r="G49" s="1153"/>
      <c r="H49" s="1153"/>
      <c r="I49" s="1153"/>
      <c r="J49" s="1154"/>
      <c r="K49" s="63">
        <v>160</v>
      </c>
      <c r="L49" s="64">
        <v>235</v>
      </c>
      <c r="M49" s="64">
        <v>229</v>
      </c>
      <c r="N49" s="64">
        <v>226</v>
      </c>
      <c r="O49" s="65">
        <v>235</v>
      </c>
      <c r="P49" s="48"/>
      <c r="Q49" s="48"/>
      <c r="R49" s="48"/>
      <c r="S49" s="48"/>
      <c r="T49" s="48"/>
      <c r="U49" s="48"/>
    </row>
    <row r="50" spans="1:21" ht="30.75" customHeight="1">
      <c r="A50" s="48"/>
      <c r="B50" s="1161"/>
      <c r="C50" s="1162"/>
      <c r="D50" s="62"/>
      <c r="E50" s="1153" t="s">
        <v>17</v>
      </c>
      <c r="F50" s="1153"/>
      <c r="G50" s="1153"/>
      <c r="H50" s="1153"/>
      <c r="I50" s="1153"/>
      <c r="J50" s="1154"/>
      <c r="K50" s="63">
        <v>88</v>
      </c>
      <c r="L50" s="64">
        <v>85</v>
      </c>
      <c r="M50" s="64">
        <v>82</v>
      </c>
      <c r="N50" s="64">
        <v>77</v>
      </c>
      <c r="O50" s="65">
        <v>74</v>
      </c>
      <c r="P50" s="48"/>
      <c r="Q50" s="48"/>
      <c r="R50" s="48"/>
      <c r="S50" s="48"/>
      <c r="T50" s="48"/>
      <c r="U50" s="48"/>
    </row>
    <row r="51" spans="1:21" ht="30.75" customHeight="1">
      <c r="A51" s="48"/>
      <c r="B51" s="1163"/>
      <c r="C51" s="1164"/>
      <c r="D51" s="66"/>
      <c r="E51" s="1153" t="s">
        <v>18</v>
      </c>
      <c r="F51" s="1153"/>
      <c r="G51" s="1153"/>
      <c r="H51" s="1153"/>
      <c r="I51" s="1153"/>
      <c r="J51" s="1154"/>
      <c r="K51" s="63">
        <v>2</v>
      </c>
      <c r="L51" s="64">
        <v>1</v>
      </c>
      <c r="M51" s="64">
        <v>1</v>
      </c>
      <c r="N51" s="64">
        <v>0</v>
      </c>
      <c r="O51" s="65" t="s">
        <v>477</v>
      </c>
      <c r="P51" s="48"/>
      <c r="Q51" s="48"/>
      <c r="R51" s="48"/>
      <c r="S51" s="48"/>
      <c r="T51" s="48"/>
      <c r="U51" s="48"/>
    </row>
    <row r="52" spans="1:21" ht="30.75" customHeight="1">
      <c r="A52" s="48"/>
      <c r="B52" s="1151" t="s">
        <v>19</v>
      </c>
      <c r="C52" s="1152"/>
      <c r="D52" s="66"/>
      <c r="E52" s="1153" t="s">
        <v>20</v>
      </c>
      <c r="F52" s="1153"/>
      <c r="G52" s="1153"/>
      <c r="H52" s="1153"/>
      <c r="I52" s="1153"/>
      <c r="J52" s="1154"/>
      <c r="K52" s="63">
        <v>2021</v>
      </c>
      <c r="L52" s="64">
        <v>2161</v>
      </c>
      <c r="M52" s="64">
        <v>2311</v>
      </c>
      <c r="N52" s="64">
        <v>2545</v>
      </c>
      <c r="O52" s="65">
        <v>2742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1700</v>
      </c>
      <c r="L53" s="69">
        <v>1659</v>
      </c>
      <c r="M53" s="69">
        <v>1619</v>
      </c>
      <c r="N53" s="69">
        <v>1468</v>
      </c>
      <c r="O53" s="70">
        <v>1356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3"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7" t="s">
        <v>24</v>
      </c>
      <c r="C41" s="1168"/>
      <c r="D41" s="81"/>
      <c r="E41" s="1173" t="s">
        <v>25</v>
      </c>
      <c r="F41" s="1173"/>
      <c r="G41" s="1173"/>
      <c r="H41" s="1174"/>
      <c r="I41" s="82">
        <v>27964</v>
      </c>
      <c r="J41" s="83">
        <v>30957</v>
      </c>
      <c r="K41" s="83">
        <v>31434</v>
      </c>
      <c r="L41" s="83">
        <v>32399</v>
      </c>
      <c r="M41" s="84">
        <v>35883</v>
      </c>
    </row>
    <row r="42" spans="2:13" ht="27.75" customHeight="1">
      <c r="B42" s="1169"/>
      <c r="C42" s="1170"/>
      <c r="D42" s="85"/>
      <c r="E42" s="1175" t="s">
        <v>26</v>
      </c>
      <c r="F42" s="1175"/>
      <c r="G42" s="1175"/>
      <c r="H42" s="1176"/>
      <c r="I42" s="86">
        <v>377</v>
      </c>
      <c r="J42" s="87">
        <v>314</v>
      </c>
      <c r="K42" s="87">
        <v>251</v>
      </c>
      <c r="L42" s="87">
        <v>188</v>
      </c>
      <c r="M42" s="88">
        <v>126</v>
      </c>
    </row>
    <row r="43" spans="2:13" ht="27.75" customHeight="1">
      <c r="B43" s="1169"/>
      <c r="C43" s="1170"/>
      <c r="D43" s="85"/>
      <c r="E43" s="1175" t="s">
        <v>27</v>
      </c>
      <c r="F43" s="1175"/>
      <c r="G43" s="1175"/>
      <c r="H43" s="1176"/>
      <c r="I43" s="86">
        <v>6220</v>
      </c>
      <c r="J43" s="87">
        <v>4653</v>
      </c>
      <c r="K43" s="87">
        <v>4691</v>
      </c>
      <c r="L43" s="87">
        <v>4576</v>
      </c>
      <c r="M43" s="88">
        <v>4345</v>
      </c>
    </row>
    <row r="44" spans="2:13" ht="27.75" customHeight="1">
      <c r="B44" s="1169"/>
      <c r="C44" s="1170"/>
      <c r="D44" s="85"/>
      <c r="E44" s="1175" t="s">
        <v>28</v>
      </c>
      <c r="F44" s="1175"/>
      <c r="G44" s="1175"/>
      <c r="H44" s="1176"/>
      <c r="I44" s="86">
        <v>2396</v>
      </c>
      <c r="J44" s="87">
        <v>2234</v>
      </c>
      <c r="K44" s="87">
        <v>1962</v>
      </c>
      <c r="L44" s="87">
        <v>1793</v>
      </c>
      <c r="M44" s="88">
        <v>1663</v>
      </c>
    </row>
    <row r="45" spans="2:13" ht="27.75" customHeight="1">
      <c r="B45" s="1169"/>
      <c r="C45" s="1170"/>
      <c r="D45" s="85"/>
      <c r="E45" s="1175" t="s">
        <v>29</v>
      </c>
      <c r="F45" s="1175"/>
      <c r="G45" s="1175"/>
      <c r="H45" s="1176"/>
      <c r="I45" s="86">
        <v>5706</v>
      </c>
      <c r="J45" s="87">
        <v>5656</v>
      </c>
      <c r="K45" s="87">
        <v>5536</v>
      </c>
      <c r="L45" s="87">
        <v>5402</v>
      </c>
      <c r="M45" s="88">
        <v>5300</v>
      </c>
    </row>
    <row r="46" spans="2:13" ht="27.75" customHeight="1">
      <c r="B46" s="1169"/>
      <c r="C46" s="1170"/>
      <c r="D46" s="85"/>
      <c r="E46" s="1175" t="s">
        <v>30</v>
      </c>
      <c r="F46" s="1175"/>
      <c r="G46" s="1175"/>
      <c r="H46" s="1176"/>
      <c r="I46" s="86" t="s">
        <v>477</v>
      </c>
      <c r="J46" s="87" t="s">
        <v>477</v>
      </c>
      <c r="K46" s="87" t="s">
        <v>477</v>
      </c>
      <c r="L46" s="87" t="s">
        <v>477</v>
      </c>
      <c r="M46" s="88" t="s">
        <v>477</v>
      </c>
    </row>
    <row r="47" spans="2:13" ht="27.75" customHeight="1">
      <c r="B47" s="1169"/>
      <c r="C47" s="1170"/>
      <c r="D47" s="85"/>
      <c r="E47" s="1175" t="s">
        <v>31</v>
      </c>
      <c r="F47" s="1175"/>
      <c r="G47" s="1175"/>
      <c r="H47" s="1176"/>
      <c r="I47" s="86" t="s">
        <v>477</v>
      </c>
      <c r="J47" s="87" t="s">
        <v>477</v>
      </c>
      <c r="K47" s="87" t="s">
        <v>477</v>
      </c>
      <c r="L47" s="87" t="s">
        <v>477</v>
      </c>
      <c r="M47" s="88" t="s">
        <v>477</v>
      </c>
    </row>
    <row r="48" spans="2:13" ht="27.75" customHeight="1">
      <c r="B48" s="1171"/>
      <c r="C48" s="1172"/>
      <c r="D48" s="85"/>
      <c r="E48" s="1175" t="s">
        <v>32</v>
      </c>
      <c r="F48" s="1175"/>
      <c r="G48" s="1175"/>
      <c r="H48" s="1176"/>
      <c r="I48" s="86" t="s">
        <v>477</v>
      </c>
      <c r="J48" s="87" t="s">
        <v>477</v>
      </c>
      <c r="K48" s="87" t="s">
        <v>477</v>
      </c>
      <c r="L48" s="87" t="s">
        <v>477</v>
      </c>
      <c r="M48" s="88" t="s">
        <v>477</v>
      </c>
    </row>
    <row r="49" spans="2:13" ht="27.75" customHeight="1">
      <c r="B49" s="1177" t="s">
        <v>33</v>
      </c>
      <c r="C49" s="1178"/>
      <c r="D49" s="89"/>
      <c r="E49" s="1175" t="s">
        <v>34</v>
      </c>
      <c r="F49" s="1175"/>
      <c r="G49" s="1175"/>
      <c r="H49" s="1176"/>
      <c r="I49" s="86">
        <v>3347</v>
      </c>
      <c r="J49" s="87">
        <v>3824</v>
      </c>
      <c r="K49" s="87">
        <v>4622</v>
      </c>
      <c r="L49" s="87">
        <v>5079</v>
      </c>
      <c r="M49" s="88">
        <v>6065</v>
      </c>
    </row>
    <row r="50" spans="2:13" ht="27.75" customHeight="1">
      <c r="B50" s="1169"/>
      <c r="C50" s="1170"/>
      <c r="D50" s="85"/>
      <c r="E50" s="1175" t="s">
        <v>35</v>
      </c>
      <c r="F50" s="1175"/>
      <c r="G50" s="1175"/>
      <c r="H50" s="1176"/>
      <c r="I50" s="86">
        <v>198</v>
      </c>
      <c r="J50" s="87">
        <v>226</v>
      </c>
      <c r="K50" s="87">
        <v>221</v>
      </c>
      <c r="L50" s="87">
        <v>204</v>
      </c>
      <c r="M50" s="88">
        <v>170</v>
      </c>
    </row>
    <row r="51" spans="2:13" ht="27.75" customHeight="1">
      <c r="B51" s="1171"/>
      <c r="C51" s="1172"/>
      <c r="D51" s="85"/>
      <c r="E51" s="1175" t="s">
        <v>36</v>
      </c>
      <c r="F51" s="1175"/>
      <c r="G51" s="1175"/>
      <c r="H51" s="1176"/>
      <c r="I51" s="86">
        <v>24332</v>
      </c>
      <c r="J51" s="87">
        <v>26029</v>
      </c>
      <c r="K51" s="87">
        <v>26813</v>
      </c>
      <c r="L51" s="87">
        <v>28108</v>
      </c>
      <c r="M51" s="88">
        <v>30938</v>
      </c>
    </row>
    <row r="52" spans="2:13" ht="27.75" customHeight="1" thickBot="1">
      <c r="B52" s="1179" t="s">
        <v>37</v>
      </c>
      <c r="C52" s="1180"/>
      <c r="D52" s="90"/>
      <c r="E52" s="1181" t="s">
        <v>38</v>
      </c>
      <c r="F52" s="1181"/>
      <c r="G52" s="1181"/>
      <c r="H52" s="1182"/>
      <c r="I52" s="91">
        <v>14786</v>
      </c>
      <c r="J52" s="92">
        <v>13734</v>
      </c>
      <c r="K52" s="92">
        <v>12218</v>
      </c>
      <c r="L52" s="92">
        <v>10966</v>
      </c>
      <c r="M52" s="93">
        <v>10144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62452</v>
      </c>
      <c r="E3" s="116"/>
      <c r="F3" s="117">
        <v>58009</v>
      </c>
      <c r="G3" s="118"/>
      <c r="H3" s="119"/>
    </row>
    <row r="4" spans="1:8">
      <c r="A4" s="120"/>
      <c r="B4" s="121"/>
      <c r="C4" s="122"/>
      <c r="D4" s="123">
        <v>37421</v>
      </c>
      <c r="E4" s="124"/>
      <c r="F4" s="125">
        <v>32190</v>
      </c>
      <c r="G4" s="126"/>
      <c r="H4" s="127"/>
    </row>
    <row r="5" spans="1:8">
      <c r="A5" s="108" t="s">
        <v>510</v>
      </c>
      <c r="B5" s="113"/>
      <c r="C5" s="114"/>
      <c r="D5" s="115">
        <v>70063</v>
      </c>
      <c r="E5" s="116"/>
      <c r="F5" s="117">
        <v>61882</v>
      </c>
      <c r="G5" s="118"/>
      <c r="H5" s="119"/>
    </row>
    <row r="6" spans="1:8">
      <c r="A6" s="120"/>
      <c r="B6" s="121"/>
      <c r="C6" s="122"/>
      <c r="D6" s="123">
        <v>51777</v>
      </c>
      <c r="E6" s="124"/>
      <c r="F6" s="125">
        <v>32175</v>
      </c>
      <c r="G6" s="126"/>
      <c r="H6" s="127"/>
    </row>
    <row r="7" spans="1:8">
      <c r="A7" s="108" t="s">
        <v>511</v>
      </c>
      <c r="B7" s="113"/>
      <c r="C7" s="114"/>
      <c r="D7" s="115">
        <v>45273</v>
      </c>
      <c r="E7" s="116"/>
      <c r="F7" s="117">
        <v>47569</v>
      </c>
      <c r="G7" s="118"/>
      <c r="H7" s="119"/>
    </row>
    <row r="8" spans="1:8">
      <c r="A8" s="120"/>
      <c r="B8" s="121"/>
      <c r="C8" s="122"/>
      <c r="D8" s="123">
        <v>29775</v>
      </c>
      <c r="E8" s="124"/>
      <c r="F8" s="125">
        <v>26255</v>
      </c>
      <c r="G8" s="126"/>
      <c r="H8" s="127"/>
    </row>
    <row r="9" spans="1:8">
      <c r="A9" s="108" t="s">
        <v>512</v>
      </c>
      <c r="B9" s="113"/>
      <c r="C9" s="114"/>
      <c r="D9" s="115">
        <v>66015</v>
      </c>
      <c r="E9" s="116"/>
      <c r="F9" s="117">
        <v>50880</v>
      </c>
      <c r="G9" s="118"/>
      <c r="H9" s="119"/>
    </row>
    <row r="10" spans="1:8">
      <c r="A10" s="120"/>
      <c r="B10" s="121"/>
      <c r="C10" s="122"/>
      <c r="D10" s="123">
        <v>33862</v>
      </c>
      <c r="E10" s="124"/>
      <c r="F10" s="125">
        <v>26879</v>
      </c>
      <c r="G10" s="126"/>
      <c r="H10" s="127"/>
    </row>
    <row r="11" spans="1:8">
      <c r="A11" s="108" t="s">
        <v>513</v>
      </c>
      <c r="B11" s="113"/>
      <c r="C11" s="114"/>
      <c r="D11" s="115">
        <v>93568</v>
      </c>
      <c r="E11" s="116"/>
      <c r="F11" s="117">
        <v>63956</v>
      </c>
      <c r="G11" s="118"/>
      <c r="H11" s="119"/>
    </row>
    <row r="12" spans="1:8">
      <c r="A12" s="120"/>
      <c r="B12" s="121"/>
      <c r="C12" s="128"/>
      <c r="D12" s="123">
        <v>56859</v>
      </c>
      <c r="E12" s="124"/>
      <c r="F12" s="125">
        <v>29239</v>
      </c>
      <c r="G12" s="126"/>
      <c r="H12" s="127"/>
    </row>
    <row r="13" spans="1:8">
      <c r="A13" s="108"/>
      <c r="B13" s="113"/>
      <c r="C13" s="129"/>
      <c r="D13" s="130">
        <v>67474</v>
      </c>
      <c r="E13" s="131"/>
      <c r="F13" s="132">
        <v>56459</v>
      </c>
      <c r="G13" s="133"/>
      <c r="H13" s="119"/>
    </row>
    <row r="14" spans="1:8">
      <c r="A14" s="120"/>
      <c r="B14" s="121"/>
      <c r="C14" s="122"/>
      <c r="D14" s="123">
        <v>41939</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3.07</v>
      </c>
      <c r="C19" s="134">
        <f>ROUND(VALUE(SUBSTITUTE(実質収支比率等に係る経年分析!G$48,"▲","-")),2)</f>
        <v>3.63</v>
      </c>
      <c r="D19" s="134">
        <f>ROUND(VALUE(SUBSTITUTE(実質収支比率等に係る経年分析!H$48,"▲","-")),2)</f>
        <v>4.3600000000000003</v>
      </c>
      <c r="E19" s="134">
        <f>ROUND(VALUE(SUBSTITUTE(実質収支比率等に係る経年分析!I$48,"▲","-")),2)</f>
        <v>4.01</v>
      </c>
      <c r="F19" s="134">
        <f>ROUND(VALUE(SUBSTITUTE(実質収支比率等に係る経年分析!J$48,"▲","-")),2)</f>
        <v>4.51</v>
      </c>
    </row>
    <row r="20" spans="1:11">
      <c r="A20" s="134" t="s">
        <v>43</v>
      </c>
      <c r="B20" s="134">
        <f>ROUND(VALUE(SUBSTITUTE(実質収支比率等に係る経年分析!F$47,"▲","-")),2)</f>
        <v>6.86</v>
      </c>
      <c r="C20" s="134">
        <f>ROUND(VALUE(SUBSTITUTE(実質収支比率等に係る経年分析!G$47,"▲","-")),2)</f>
        <v>12.21</v>
      </c>
      <c r="D20" s="134">
        <f>ROUND(VALUE(SUBSTITUTE(実質収支比率等に係る経年分析!H$47,"▲","-")),2)</f>
        <v>16.239999999999998</v>
      </c>
      <c r="E20" s="134">
        <f>ROUND(VALUE(SUBSTITUTE(実質収支比率等に係る経年分析!I$47,"▲","-")),2)</f>
        <v>16.04</v>
      </c>
      <c r="F20" s="134">
        <f>ROUND(VALUE(SUBSTITUTE(実質収支比率等に係る経年分析!J$47,"▲","-")),2)</f>
        <v>19.829999999999998</v>
      </c>
    </row>
    <row r="21" spans="1:11">
      <c r="A21" s="134" t="s">
        <v>44</v>
      </c>
      <c r="B21" s="134">
        <f>IF(ISNUMBER(VALUE(SUBSTITUTE(実質収支比率等に係る経年分析!F$49,"▲","-"))),ROUND(VALUE(SUBSTITUTE(実質収支比率等に係る経年分析!F$49,"▲","-")),2),NA())</f>
        <v>3.88</v>
      </c>
      <c r="C21" s="134">
        <f>IF(ISNUMBER(VALUE(SUBSTITUTE(実質収支比率等に係る経年分析!G$49,"▲","-"))),ROUND(VALUE(SUBSTITUTE(実質収支比率等に係る経年分析!G$49,"▲","-")),2),NA())</f>
        <v>6.19</v>
      </c>
      <c r="D21" s="134">
        <f>IF(ISNUMBER(VALUE(SUBSTITUTE(実質収支比率等に係る経年分析!H$49,"▲","-"))),ROUND(VALUE(SUBSTITUTE(実質収支比率等に係る経年分析!H$49,"▲","-")),2),NA())</f>
        <v>4.6399999999999997</v>
      </c>
      <c r="E21" s="134">
        <f>IF(ISNUMBER(VALUE(SUBSTITUTE(実質収支比率等に係る経年分析!I$49,"▲","-"))),ROUND(VALUE(SUBSTITUTE(実質収支比率等に係る経年分析!I$49,"▲","-")),2),NA())</f>
        <v>-0.28999999999999998</v>
      </c>
      <c r="F21" s="134">
        <f>IF(ISNUMBER(VALUE(SUBSTITUTE(実質収支比率等に係る経年分析!J$49,"▲","-"))),ROUND(VALUE(SUBSTITUTE(実質収支比率等に係る経年分析!J$49,"▲","-")),2),NA())</f>
        <v>4.58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0.72</v>
      </c>
    </row>
    <row r="33" spans="1:16">
      <c r="A33" s="135" t="str">
        <f>IF(連結実質赤字比率に係る赤字・黒字の構成分析!C$37="",NA(),連結実質赤字比率に係る赤字・黒字の構成分析!C$37)</f>
        <v>病院事業会計</v>
      </c>
      <c r="B33" s="135">
        <f>IF(ROUND(VALUE(SUBSTITUTE(連結実質赤字比率に係る赤字・黒字の構成分析!F$37,"▲", "-")), 2) &lt; 0, ABS(ROUND(VALUE(SUBSTITUTE(連結実質赤字比率に係る赤字・黒字の構成分析!F$37,"▲", "-")), 2)), NA())</f>
        <v>0.15</v>
      </c>
      <c r="C33" s="135" t="e">
        <f>IF(ROUND(VALUE(SUBSTITUTE(連結実質赤字比率に係る赤字・黒字の構成分析!F$37,"▲", "-")), 2) &gt;= 0, ABS(ROUND(VALUE(SUBSTITUTE(連結実質赤字比率に係る赤字・黒字の構成分析!F$37,"▲", "-")), 2)), NA())</f>
        <v>#N/A</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4.3499999999999996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9.9600000000000009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10.51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2021</v>
      </c>
      <c r="E42" s="136"/>
      <c r="F42" s="136"/>
      <c r="G42" s="136">
        <f>'実質公債費比率（分子）の構造'!L$52</f>
        <v>2161</v>
      </c>
      <c r="H42" s="136"/>
      <c r="I42" s="136"/>
      <c r="J42" s="136">
        <f>'実質公債費比率（分子）の構造'!M$52</f>
        <v>2311</v>
      </c>
      <c r="K42" s="136"/>
      <c r="L42" s="136"/>
      <c r="M42" s="136">
        <f>'実質公債費比率（分子）の構造'!N$52</f>
        <v>2545</v>
      </c>
      <c r="N42" s="136"/>
      <c r="O42" s="136"/>
      <c r="P42" s="136">
        <f>'実質公債費比率（分子）の構造'!O$52</f>
        <v>2742</v>
      </c>
    </row>
    <row r="43" spans="1:16">
      <c r="A43" s="136" t="s">
        <v>52</v>
      </c>
      <c r="B43" s="136">
        <f>'実質公債費比率（分子）の構造'!K$51</f>
        <v>2</v>
      </c>
      <c r="C43" s="136"/>
      <c r="D43" s="136"/>
      <c r="E43" s="136">
        <f>'実質公債費比率（分子）の構造'!L$51</f>
        <v>1</v>
      </c>
      <c r="F43" s="136"/>
      <c r="G43" s="136"/>
      <c r="H43" s="136">
        <f>'実質公債費比率（分子）の構造'!M$51</f>
        <v>1</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88</v>
      </c>
      <c r="C44" s="136"/>
      <c r="D44" s="136"/>
      <c r="E44" s="136">
        <f>'実質公債費比率（分子）の構造'!L$50</f>
        <v>85</v>
      </c>
      <c r="F44" s="136"/>
      <c r="G44" s="136"/>
      <c r="H44" s="136">
        <f>'実質公債費比率（分子）の構造'!M$50</f>
        <v>82</v>
      </c>
      <c r="I44" s="136"/>
      <c r="J44" s="136"/>
      <c r="K44" s="136">
        <f>'実質公債費比率（分子）の構造'!N$50</f>
        <v>77</v>
      </c>
      <c r="L44" s="136"/>
      <c r="M44" s="136"/>
      <c r="N44" s="136">
        <f>'実質公債費比率（分子）の構造'!O$50</f>
        <v>74</v>
      </c>
      <c r="O44" s="136"/>
      <c r="P44" s="136"/>
    </row>
    <row r="45" spans="1:16">
      <c r="A45" s="136" t="s">
        <v>54</v>
      </c>
      <c r="B45" s="136">
        <f>'実質公債費比率（分子）の構造'!K$49</f>
        <v>160</v>
      </c>
      <c r="C45" s="136"/>
      <c r="D45" s="136"/>
      <c r="E45" s="136">
        <f>'実質公債費比率（分子）の構造'!L$49</f>
        <v>235</v>
      </c>
      <c r="F45" s="136"/>
      <c r="G45" s="136"/>
      <c r="H45" s="136">
        <f>'実質公債費比率（分子）の構造'!M$49</f>
        <v>229</v>
      </c>
      <c r="I45" s="136"/>
      <c r="J45" s="136"/>
      <c r="K45" s="136">
        <f>'実質公債費比率（分子）の構造'!N$49</f>
        <v>226</v>
      </c>
      <c r="L45" s="136"/>
      <c r="M45" s="136"/>
      <c r="N45" s="136">
        <f>'実質公債費比率（分子）の構造'!O$49</f>
        <v>235</v>
      </c>
      <c r="O45" s="136"/>
      <c r="P45" s="136"/>
    </row>
    <row r="46" spans="1:16">
      <c r="A46" s="136" t="s">
        <v>55</v>
      </c>
      <c r="B46" s="136">
        <f>'実質公債費比率（分子）の構造'!K$48</f>
        <v>446</v>
      </c>
      <c r="C46" s="136"/>
      <c r="D46" s="136"/>
      <c r="E46" s="136">
        <f>'実質公債費比率（分子）の構造'!L$48</f>
        <v>397</v>
      </c>
      <c r="F46" s="136"/>
      <c r="G46" s="136"/>
      <c r="H46" s="136">
        <f>'実質公債費比率（分子）の構造'!M$48</f>
        <v>364</v>
      </c>
      <c r="I46" s="136"/>
      <c r="J46" s="136"/>
      <c r="K46" s="136">
        <f>'実質公債費比率（分子）の構造'!N$48</f>
        <v>336</v>
      </c>
      <c r="L46" s="136"/>
      <c r="M46" s="136"/>
      <c r="N46" s="136">
        <f>'実質公債費比率（分子）の構造'!O$48</f>
        <v>344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3025</v>
      </c>
      <c r="C49" s="136"/>
      <c r="D49" s="136"/>
      <c r="E49" s="136">
        <f>'実質公債費比率（分子）の構造'!L$45</f>
        <v>3102</v>
      </c>
      <c r="F49" s="136"/>
      <c r="G49" s="136"/>
      <c r="H49" s="136">
        <f>'実質公債費比率（分子）の構造'!M$45</f>
        <v>3254</v>
      </c>
      <c r="I49" s="136"/>
      <c r="J49" s="136"/>
      <c r="K49" s="136">
        <f>'実質公債費比率（分子）の構造'!N$45</f>
        <v>3374</v>
      </c>
      <c r="L49" s="136"/>
      <c r="M49" s="136"/>
      <c r="N49" s="136">
        <f>'実質公債費比率（分子）の構造'!O$45</f>
        <v>3445</v>
      </c>
      <c r="O49" s="136"/>
      <c r="P49" s="136"/>
    </row>
    <row r="50" spans="1:16">
      <c r="A50" s="136" t="s">
        <v>59</v>
      </c>
      <c r="B50" s="136" t="e">
        <f>NA()</f>
        <v>#N/A</v>
      </c>
      <c r="C50" s="136">
        <f>IF(ISNUMBER('実質公債費比率（分子）の構造'!K$53),'実質公債費比率（分子）の構造'!K$53,NA())</f>
        <v>1700</v>
      </c>
      <c r="D50" s="136" t="e">
        <f>NA()</f>
        <v>#N/A</v>
      </c>
      <c r="E50" s="136" t="e">
        <f>NA()</f>
        <v>#N/A</v>
      </c>
      <c r="F50" s="136">
        <f>IF(ISNUMBER('実質公債費比率（分子）の構造'!L$53),'実質公債費比率（分子）の構造'!L$53,NA())</f>
        <v>1659</v>
      </c>
      <c r="G50" s="136" t="e">
        <f>NA()</f>
        <v>#N/A</v>
      </c>
      <c r="H50" s="136" t="e">
        <f>NA()</f>
        <v>#N/A</v>
      </c>
      <c r="I50" s="136">
        <f>IF(ISNUMBER('実質公債費比率（分子）の構造'!M$53),'実質公債費比率（分子）の構造'!M$53,NA())</f>
        <v>1619</v>
      </c>
      <c r="J50" s="136" t="e">
        <f>NA()</f>
        <v>#N/A</v>
      </c>
      <c r="K50" s="136" t="e">
        <f>NA()</f>
        <v>#N/A</v>
      </c>
      <c r="L50" s="136">
        <f>IF(ISNUMBER('実質公債費比率（分子）の構造'!N$53),'実質公債費比率（分子）の構造'!N$53,NA())</f>
        <v>1468</v>
      </c>
      <c r="M50" s="136" t="e">
        <f>NA()</f>
        <v>#N/A</v>
      </c>
      <c r="N50" s="136" t="e">
        <f>NA()</f>
        <v>#N/A</v>
      </c>
      <c r="O50" s="136">
        <f>IF(ISNUMBER('実質公債費比率（分子）の構造'!O$53),'実質公債費比率（分子）の構造'!O$53,NA())</f>
        <v>1356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24332</v>
      </c>
      <c r="E56" s="135"/>
      <c r="F56" s="135"/>
      <c r="G56" s="135">
        <f>'将来負担比率（分子）の構造'!J$51</f>
        <v>26029</v>
      </c>
      <c r="H56" s="135"/>
      <c r="I56" s="135"/>
      <c r="J56" s="135">
        <f>'将来負担比率（分子）の構造'!K$51</f>
        <v>26813</v>
      </c>
      <c r="K56" s="135"/>
      <c r="L56" s="135"/>
      <c r="M56" s="135">
        <f>'将来負担比率（分子）の構造'!L$51</f>
        <v>28108</v>
      </c>
      <c r="N56" s="135"/>
      <c r="O56" s="135"/>
      <c r="P56" s="135">
        <f>'将来負担比率（分子）の構造'!M$51</f>
        <v>30938</v>
      </c>
    </row>
    <row r="57" spans="1:16">
      <c r="A57" s="135" t="s">
        <v>35</v>
      </c>
      <c r="B57" s="135"/>
      <c r="C57" s="135"/>
      <c r="D57" s="135">
        <f>'将来負担比率（分子）の構造'!I$50</f>
        <v>198</v>
      </c>
      <c r="E57" s="135"/>
      <c r="F57" s="135"/>
      <c r="G57" s="135">
        <f>'将来負担比率（分子）の構造'!J$50</f>
        <v>226</v>
      </c>
      <c r="H57" s="135"/>
      <c r="I57" s="135"/>
      <c r="J57" s="135">
        <f>'将来負担比率（分子）の構造'!K$50</f>
        <v>221</v>
      </c>
      <c r="K57" s="135"/>
      <c r="L57" s="135"/>
      <c r="M57" s="135">
        <f>'将来負担比率（分子）の構造'!L$50</f>
        <v>204</v>
      </c>
      <c r="N57" s="135"/>
      <c r="O57" s="135"/>
      <c r="P57" s="135">
        <f>'将来負担比率（分子）の構造'!M$50</f>
        <v>170</v>
      </c>
    </row>
    <row r="58" spans="1:16">
      <c r="A58" s="135" t="s">
        <v>34</v>
      </c>
      <c r="B58" s="135"/>
      <c r="C58" s="135"/>
      <c r="D58" s="135">
        <f>'将来負担比率（分子）の構造'!I$49</f>
        <v>3347</v>
      </c>
      <c r="E58" s="135"/>
      <c r="F58" s="135"/>
      <c r="G58" s="135">
        <f>'将来負担比率（分子）の構造'!J$49</f>
        <v>3824</v>
      </c>
      <c r="H58" s="135"/>
      <c r="I58" s="135"/>
      <c r="J58" s="135">
        <f>'将来負担比率（分子）の構造'!K$49</f>
        <v>4622</v>
      </c>
      <c r="K58" s="135"/>
      <c r="L58" s="135"/>
      <c r="M58" s="135">
        <f>'将来負担比率（分子）の構造'!L$49</f>
        <v>5079</v>
      </c>
      <c r="N58" s="135"/>
      <c r="O58" s="135"/>
      <c r="P58" s="135">
        <f>'将来負担比率（分子）の構造'!M$49</f>
        <v>6065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5706</v>
      </c>
      <c r="C62" s="135"/>
      <c r="D62" s="135"/>
      <c r="E62" s="135">
        <f>'将来負担比率（分子）の構造'!J$45</f>
        <v>5656</v>
      </c>
      <c r="F62" s="135"/>
      <c r="G62" s="135"/>
      <c r="H62" s="135">
        <f>'将来負担比率（分子）の構造'!K$45</f>
        <v>5536</v>
      </c>
      <c r="I62" s="135"/>
      <c r="J62" s="135"/>
      <c r="K62" s="135">
        <f>'将来負担比率（分子）の構造'!L$45</f>
        <v>5402</v>
      </c>
      <c r="L62" s="135"/>
      <c r="M62" s="135"/>
      <c r="N62" s="135">
        <f>'将来負担比率（分子）の構造'!M$45</f>
        <v>5300</v>
      </c>
      <c r="O62" s="135"/>
      <c r="P62" s="135"/>
    </row>
    <row r="63" spans="1:16">
      <c r="A63" s="135" t="s">
        <v>28</v>
      </c>
      <c r="B63" s="135">
        <f>'将来負担比率（分子）の構造'!I$44</f>
        <v>2396</v>
      </c>
      <c r="C63" s="135"/>
      <c r="D63" s="135"/>
      <c r="E63" s="135">
        <f>'将来負担比率（分子）の構造'!J$44</f>
        <v>2234</v>
      </c>
      <c r="F63" s="135"/>
      <c r="G63" s="135"/>
      <c r="H63" s="135">
        <f>'将来負担比率（分子）の構造'!K$44</f>
        <v>1962</v>
      </c>
      <c r="I63" s="135"/>
      <c r="J63" s="135"/>
      <c r="K63" s="135">
        <f>'将来負担比率（分子）の構造'!L$44</f>
        <v>1793</v>
      </c>
      <c r="L63" s="135"/>
      <c r="M63" s="135"/>
      <c r="N63" s="135">
        <f>'将来負担比率（分子）の構造'!M$44</f>
        <v>1663</v>
      </c>
      <c r="O63" s="135"/>
      <c r="P63" s="135"/>
    </row>
    <row r="64" spans="1:16">
      <c r="A64" s="135" t="s">
        <v>27</v>
      </c>
      <c r="B64" s="135">
        <f>'将来負担比率（分子）の構造'!I$43</f>
        <v>6220</v>
      </c>
      <c r="C64" s="135"/>
      <c r="D64" s="135"/>
      <c r="E64" s="135">
        <f>'将来負担比率（分子）の構造'!J$43</f>
        <v>4653</v>
      </c>
      <c r="F64" s="135"/>
      <c r="G64" s="135"/>
      <c r="H64" s="135">
        <f>'将来負担比率（分子）の構造'!K$43</f>
        <v>4691</v>
      </c>
      <c r="I64" s="135"/>
      <c r="J64" s="135"/>
      <c r="K64" s="135">
        <f>'将来負担比率（分子）の構造'!L$43</f>
        <v>4576</v>
      </c>
      <c r="L64" s="135"/>
      <c r="M64" s="135"/>
      <c r="N64" s="135">
        <f>'将来負担比率（分子）の構造'!M$43</f>
        <v>4345</v>
      </c>
      <c r="O64" s="135"/>
      <c r="P64" s="135"/>
    </row>
    <row r="65" spans="1:16">
      <c r="A65" s="135" t="s">
        <v>26</v>
      </c>
      <c r="B65" s="135">
        <f>'将来負担比率（分子）の構造'!I$42</f>
        <v>377</v>
      </c>
      <c r="C65" s="135"/>
      <c r="D65" s="135"/>
      <c r="E65" s="135">
        <f>'将来負担比率（分子）の構造'!J$42</f>
        <v>314</v>
      </c>
      <c r="F65" s="135"/>
      <c r="G65" s="135"/>
      <c r="H65" s="135">
        <f>'将来負担比率（分子）の構造'!K$42</f>
        <v>251</v>
      </c>
      <c r="I65" s="135"/>
      <c r="J65" s="135"/>
      <c r="K65" s="135">
        <f>'将来負担比率（分子）の構造'!L$42</f>
        <v>188</v>
      </c>
      <c r="L65" s="135"/>
      <c r="M65" s="135"/>
      <c r="N65" s="135">
        <f>'将来負担比率（分子）の構造'!M$42</f>
        <v>126</v>
      </c>
      <c r="O65" s="135"/>
      <c r="P65" s="135"/>
    </row>
    <row r="66" spans="1:16">
      <c r="A66" s="135" t="s">
        <v>25</v>
      </c>
      <c r="B66" s="135">
        <f>'将来負担比率（分子）の構造'!I$41</f>
        <v>27964</v>
      </c>
      <c r="C66" s="135"/>
      <c r="D66" s="135"/>
      <c r="E66" s="135">
        <f>'将来負担比率（分子）の構造'!J$41</f>
        <v>30957</v>
      </c>
      <c r="F66" s="135"/>
      <c r="G66" s="135"/>
      <c r="H66" s="135">
        <f>'将来負担比率（分子）の構造'!K$41</f>
        <v>31434</v>
      </c>
      <c r="I66" s="135"/>
      <c r="J66" s="135"/>
      <c r="K66" s="135">
        <f>'将来負担比率（分子）の構造'!L$41</f>
        <v>32399</v>
      </c>
      <c r="L66" s="135"/>
      <c r="M66" s="135"/>
      <c r="N66" s="135">
        <f>'将来負担比率（分子）の構造'!M$41</f>
        <v>35883</v>
      </c>
      <c r="O66" s="135"/>
      <c r="P66" s="135"/>
    </row>
    <row r="67" spans="1:16">
      <c r="A67" s="135" t="s">
        <v>63</v>
      </c>
      <c r="B67" s="135" t="e">
        <f>NA()</f>
        <v>#N/A</v>
      </c>
      <c r="C67" s="135">
        <f>IF(ISNUMBER('将来負担比率（分子）の構造'!I$52), IF('将来負担比率（分子）の構造'!I$52 &lt; 0, 0, '将来負担比率（分子）の構造'!I$52), NA())</f>
        <v>14786</v>
      </c>
      <c r="D67" s="135" t="e">
        <f>NA()</f>
        <v>#N/A</v>
      </c>
      <c r="E67" s="135" t="e">
        <f>NA()</f>
        <v>#N/A</v>
      </c>
      <c r="F67" s="135">
        <f>IF(ISNUMBER('将来負担比率（分子）の構造'!J$52), IF('将来負担比率（分子）の構造'!J$52 &lt; 0, 0, '将来負担比率（分子）の構造'!J$52), NA())</f>
        <v>13734</v>
      </c>
      <c r="G67" s="135" t="e">
        <f>NA()</f>
        <v>#N/A</v>
      </c>
      <c r="H67" s="135" t="e">
        <f>NA()</f>
        <v>#N/A</v>
      </c>
      <c r="I67" s="135">
        <f>IF(ISNUMBER('将来負担比率（分子）の構造'!K$52), IF('将来負担比率（分子）の構造'!K$52 &lt; 0, 0, '将来負担比率（分子）の構造'!K$52), NA())</f>
        <v>12218</v>
      </c>
      <c r="J67" s="135" t="e">
        <f>NA()</f>
        <v>#N/A</v>
      </c>
      <c r="K67" s="135" t="e">
        <f>NA()</f>
        <v>#N/A</v>
      </c>
      <c r="L67" s="135">
        <f>IF(ISNUMBER('将来負担比率（分子）の構造'!L$52), IF('将来負担比率（分子）の構造'!L$52 &lt; 0, 0, '将来負担比率（分子）の構造'!L$52), NA())</f>
        <v>10966</v>
      </c>
      <c r="M67" s="135" t="e">
        <f>NA()</f>
        <v>#N/A</v>
      </c>
      <c r="N67" s="135" t="e">
        <f>NA()</f>
        <v>#N/A</v>
      </c>
      <c r="O67" s="135">
        <f>IF(ISNUMBER('将来負担比率（分子）の構造'!M$52), IF('将来負担比率（分子）の構造'!M$52 &lt; 0, 0, '将来負担比率（分子）の構造'!M$52), NA())</f>
        <v>10144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2015-04-14T00:50:31Z</cp:lastPrinted>
  <dcterms:created xsi:type="dcterms:W3CDTF">2015-02-17T07:05:17Z</dcterms:created>
  <dcterms:modified xsi:type="dcterms:W3CDTF">2015-05-06T04:15:00Z</dcterms:modified>
  <cp:category/>
</cp:coreProperties>
</file>